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\Desktop\Miniliga\resources\"/>
    </mc:Choice>
  </mc:AlternateContent>
  <xr:revisionPtr revIDLastSave="0" documentId="13_ncr:1_{3A491649-13E1-4064-9F00-760CE53DD82C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Tabelle NEU" sheetId="2" r:id="rId1"/>
  </sheets>
  <definedNames>
    <definedName name="_xlnm.Print_Area" localSheetId="0">'Tabelle NEU'!$A$1:$AP$58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4" i="2" l="1"/>
  <c r="A32" i="2" l="1"/>
  <c r="A34" i="2"/>
  <c r="AM22" i="2"/>
  <c r="AM12" i="2"/>
  <c r="AM6" i="2"/>
  <c r="AH22" i="2"/>
  <c r="AI22" i="2"/>
  <c r="AH23" i="2"/>
  <c r="AI23" i="2"/>
  <c r="AH6" i="2"/>
  <c r="AI6" i="2"/>
  <c r="AH7" i="2"/>
  <c r="AI7" i="2"/>
  <c r="AK6" i="2" l="1"/>
  <c r="AJ6" i="2"/>
  <c r="AK22" i="2"/>
  <c r="AJ22" i="2"/>
  <c r="B5" i="2"/>
  <c r="A29" i="2" l="1"/>
  <c r="AH8" i="2" l="1"/>
  <c r="AI8" i="2"/>
  <c r="AH9" i="2"/>
  <c r="AI9" i="2"/>
  <c r="AH10" i="2"/>
  <c r="AI10" i="2"/>
  <c r="AH11" i="2"/>
  <c r="AI11" i="2"/>
  <c r="AH12" i="2"/>
  <c r="AI12" i="2"/>
  <c r="AH13" i="2"/>
  <c r="AI13" i="2"/>
  <c r="AI14" i="2"/>
  <c r="AH15" i="2"/>
  <c r="AI15" i="2"/>
  <c r="AH16" i="2"/>
  <c r="AI16" i="2"/>
  <c r="AH17" i="2"/>
  <c r="AI17" i="2"/>
  <c r="AH18" i="2"/>
  <c r="AI18" i="2"/>
  <c r="AH19" i="2"/>
  <c r="AI19" i="2"/>
  <c r="AH20" i="2"/>
  <c r="AI20" i="2"/>
  <c r="AH21" i="2"/>
  <c r="AI21" i="2"/>
  <c r="AH24" i="2"/>
  <c r="AI24" i="2"/>
  <c r="AH25" i="2"/>
  <c r="AI25" i="2"/>
  <c r="AH26" i="2"/>
  <c r="AI26" i="2"/>
  <c r="AH27" i="2"/>
  <c r="AI27" i="2"/>
  <c r="AH28" i="2"/>
  <c r="AI28" i="2"/>
  <c r="AH29" i="2"/>
  <c r="AI29" i="2"/>
  <c r="AH30" i="2"/>
  <c r="AI30" i="2"/>
  <c r="AH31" i="2"/>
  <c r="AI31" i="2"/>
  <c r="AH32" i="2"/>
  <c r="AI32" i="2"/>
  <c r="AH33" i="2"/>
  <c r="AI33" i="2"/>
  <c r="AH34" i="2"/>
  <c r="AI34" i="2"/>
  <c r="AH35" i="2"/>
  <c r="AI35" i="2"/>
  <c r="AK12" i="2" l="1"/>
  <c r="AJ12" i="2"/>
  <c r="A28" i="2"/>
  <c r="A30" i="2" l="1"/>
  <c r="AJ30" i="2" l="1"/>
  <c r="AK30" i="2"/>
  <c r="AM30" i="2"/>
  <c r="AO30" i="2" l="1"/>
  <c r="AC36" i="2" s="1"/>
  <c r="AN30" i="2"/>
  <c r="AM32" i="2"/>
  <c r="AM34" i="2"/>
  <c r="AK34" i="2"/>
  <c r="AB36" i="2" l="1"/>
  <c r="AO34" i="2"/>
  <c r="AG36" i="2" s="1"/>
  <c r="AO32" i="2"/>
  <c r="AE36" i="2" s="1"/>
  <c r="AN32" i="2"/>
  <c r="AJ34" i="2"/>
  <c r="AN34" i="2" s="1"/>
  <c r="AD36" i="2" l="1"/>
  <c r="AM16" i="2"/>
  <c r="A16" i="2"/>
  <c r="AM8" i="2" l="1"/>
  <c r="A26" i="2"/>
  <c r="AM26" i="2"/>
  <c r="AM28" i="2"/>
  <c r="AJ28" i="2" l="1"/>
  <c r="AN28" i="2" s="1"/>
  <c r="AJ26" i="2"/>
  <c r="AK26" i="2"/>
  <c r="AO26" i="2" s="1"/>
  <c r="AK28" i="2"/>
  <c r="AO28" i="2" l="1"/>
  <c r="AA36" i="2" s="1"/>
  <c r="Y36" i="2"/>
  <c r="AN26" i="2"/>
  <c r="X36" i="2" s="1"/>
  <c r="AF36" i="2"/>
  <c r="Z36" i="2"/>
  <c r="AM10" i="2"/>
  <c r="A5" i="2" l="1"/>
  <c r="A20" i="2" l="1"/>
  <c r="AM24" i="2" l="1"/>
  <c r="AJ24" i="2" l="1"/>
  <c r="AN24" i="2" s="1"/>
  <c r="AK24" i="2"/>
  <c r="AO24" i="2" s="1"/>
  <c r="A6" i="2" l="1"/>
  <c r="A8" i="2" l="1"/>
  <c r="AJ8" i="2"/>
  <c r="A10" i="2"/>
  <c r="A12" i="2"/>
  <c r="A14" i="2"/>
  <c r="AM14" i="2"/>
  <c r="A18" i="2"/>
  <c r="AM18" i="2"/>
  <c r="AM20" i="2"/>
  <c r="A22" i="2"/>
  <c r="A24" i="2"/>
  <c r="AN22" i="2" l="1"/>
  <c r="AN8" i="2"/>
  <c r="F36" i="2" s="1"/>
  <c r="AO12" i="2"/>
  <c r="AN12" i="2"/>
  <c r="W36" i="2"/>
  <c r="AO22" i="2"/>
  <c r="AJ10" i="2"/>
  <c r="AN10" i="2" s="1"/>
  <c r="AK20" i="2"/>
  <c r="AO20" i="2" s="1"/>
  <c r="AK8" i="2"/>
  <c r="AO8" i="2" s="1"/>
  <c r="AK14" i="2"/>
  <c r="AO14" i="2" s="1"/>
  <c r="AK16" i="2"/>
  <c r="AO16" i="2" s="1"/>
  <c r="AJ16" i="2"/>
  <c r="AN16" i="2" s="1"/>
  <c r="AJ18" i="2"/>
  <c r="AN18" i="2" s="1"/>
  <c r="AK10" i="2"/>
  <c r="AO10" i="2" s="1"/>
  <c r="AJ14" i="2"/>
  <c r="AN14" i="2" s="1"/>
  <c r="AJ20" i="2"/>
  <c r="AK18" i="2"/>
  <c r="AO18" i="2" s="1"/>
  <c r="AL12" i="2" l="1"/>
  <c r="AL22" i="2"/>
  <c r="AL6" i="2"/>
  <c r="AL30" i="2"/>
  <c r="AL34" i="2"/>
  <c r="AL32" i="2"/>
  <c r="AN20" i="2"/>
  <c r="AL28" i="2"/>
  <c r="AL8" i="2"/>
  <c r="AL20" i="2"/>
  <c r="AL16" i="2"/>
  <c r="AL18" i="2"/>
  <c r="AL24" i="2"/>
  <c r="AL26" i="2"/>
  <c r="AL14" i="2"/>
  <c r="AL10" i="2"/>
  <c r="K36" i="2"/>
  <c r="O36" i="2"/>
  <c r="Q36" i="2"/>
  <c r="I36" i="2"/>
  <c r="U36" i="2"/>
  <c r="M36" i="2"/>
  <c r="S36" i="2"/>
  <c r="V36" i="2"/>
  <c r="P36" i="2"/>
  <c r="H36" i="2"/>
  <c r="J36" i="2"/>
  <c r="L36" i="2"/>
  <c r="N36" i="2"/>
  <c r="T36" i="2"/>
  <c r="R36" i="2" l="1"/>
  <c r="G36" i="2"/>
  <c r="AN6" i="2"/>
  <c r="AQ32" i="2" l="1"/>
  <c r="AD37" i="2" s="1"/>
  <c r="D36" i="2"/>
  <c r="AQ12" i="2"/>
  <c r="J37" i="2" s="1"/>
  <c r="AQ10" i="2"/>
  <c r="H37" i="2" s="1"/>
  <c r="AQ24" i="2"/>
  <c r="V37" i="2" s="1"/>
  <c r="AQ28" i="2"/>
  <c r="Z37" i="2" s="1"/>
  <c r="AQ34" i="2"/>
  <c r="AF37" i="2" s="1"/>
  <c r="AQ14" i="2"/>
  <c r="L37" i="2" s="1"/>
  <c r="AQ18" i="2"/>
  <c r="P37" i="2" s="1"/>
  <c r="AQ20" i="2"/>
  <c r="R37" i="2" s="1"/>
  <c r="AQ22" i="2"/>
  <c r="T37" i="2" s="1"/>
  <c r="AQ8" i="2"/>
  <c r="F37" i="2" s="1"/>
  <c r="AQ26" i="2"/>
  <c r="X37" i="2" s="1"/>
  <c r="AQ30" i="2"/>
  <c r="AB37" i="2" s="1"/>
  <c r="AQ16" i="2"/>
  <c r="N37" i="2" s="1"/>
  <c r="AO6" i="2"/>
  <c r="E36" i="2" s="1"/>
  <c r="AQ6" i="2"/>
  <c r="D37" i="2" s="1"/>
</calcChain>
</file>

<file path=xl/sharedStrings.xml><?xml version="1.0" encoding="utf-8"?>
<sst xmlns="http://schemas.openxmlformats.org/spreadsheetml/2006/main" count="113" uniqueCount="60">
  <si>
    <t>Punkte</t>
  </si>
  <si>
    <t>Gesamt</t>
  </si>
  <si>
    <t>Platz</t>
  </si>
  <si>
    <t>Platz/Durchschnitt:</t>
  </si>
  <si>
    <t>H</t>
  </si>
  <si>
    <t>G</t>
  </si>
  <si>
    <t>Spiele</t>
  </si>
  <si>
    <t xml:space="preserve">Einzelergebnisse: </t>
  </si>
  <si>
    <t>Im Netz immer Aktuell:</t>
  </si>
  <si>
    <t>Im Durchschnitt:</t>
  </si>
  <si>
    <t>www.miniliga.hofhaby.de</t>
  </si>
  <si>
    <t>Rote Zahl: Muss noch bezahlt werden.</t>
  </si>
  <si>
    <t>Grüne Zahl: Teilnahmegebühr bezahlt.</t>
  </si>
  <si>
    <t>Gruppe C</t>
  </si>
  <si>
    <t>Triple One</t>
  </si>
  <si>
    <t>Strandjungs plus</t>
  </si>
  <si>
    <t>Beachgirl</t>
  </si>
  <si>
    <t>Hummelflug</t>
  </si>
  <si>
    <t>Zielwasser GmbH</t>
  </si>
  <si>
    <t>Die Skorpione</t>
  </si>
  <si>
    <t>Glatzen Doggz</t>
  </si>
  <si>
    <t>HabEck</t>
  </si>
  <si>
    <t>Doggz House</t>
  </si>
  <si>
    <t>Darts</t>
  </si>
  <si>
    <t>FSK 180</t>
  </si>
  <si>
    <t>HerrenGedeck</t>
  </si>
  <si>
    <t>Miniliga Kiel  Saison 2025-2026</t>
  </si>
  <si>
    <t>Jens</t>
  </si>
  <si>
    <t>Nazmi</t>
  </si>
  <si>
    <t>Kevin</t>
  </si>
  <si>
    <t>Richter</t>
  </si>
  <si>
    <t>Hus</t>
  </si>
  <si>
    <t>(Herrengedeck)</t>
  </si>
  <si>
    <t>(BeachGirl)</t>
  </si>
  <si>
    <t>(Strandjungs)</t>
  </si>
  <si>
    <t>Fynn</t>
  </si>
  <si>
    <t>Lina</t>
  </si>
  <si>
    <t>(die Skorpione)</t>
  </si>
  <si>
    <t>Hagen</t>
  </si>
  <si>
    <t xml:space="preserve">(Herrengedeck) </t>
  </si>
  <si>
    <t>(FSK 180)</t>
  </si>
  <si>
    <t>(GlatzenDoggz)</t>
  </si>
  <si>
    <t>Christoph</t>
  </si>
  <si>
    <t>Eric</t>
  </si>
  <si>
    <t>(Zielwasser GmbH)</t>
  </si>
  <si>
    <t>Klupschi</t>
  </si>
  <si>
    <t>GameShot/Highfinisch ab 121:</t>
  </si>
  <si>
    <t>Paule</t>
  </si>
  <si>
    <t xml:space="preserve">Flo </t>
  </si>
  <si>
    <t>(Hummlflug)</t>
  </si>
  <si>
    <t>Thore</t>
  </si>
  <si>
    <t>Michael</t>
  </si>
  <si>
    <t>Dirk</t>
  </si>
  <si>
    <t>Lisa</t>
  </si>
  <si>
    <t>171er:</t>
  </si>
  <si>
    <t>180er</t>
  </si>
  <si>
    <r>
      <t xml:space="preserve">ShortLegs </t>
    </r>
    <r>
      <rPr>
        <sz val="16"/>
        <color rgb="FFFF0000"/>
        <rFont val="Calibri"/>
        <family val="2"/>
      </rPr>
      <t>≤</t>
    </r>
    <r>
      <rPr>
        <sz val="16"/>
        <color rgb="FFFF0000"/>
        <rFont val="Arial"/>
        <family val="2"/>
      </rPr>
      <t xml:space="preserve"> </t>
    </r>
    <r>
      <rPr>
        <b/>
        <sz val="16"/>
        <color rgb="FFFF0000"/>
        <rFont val="Arial"/>
        <family val="2"/>
      </rPr>
      <t>17:</t>
    </r>
  </si>
  <si>
    <t>Flo</t>
  </si>
  <si>
    <t>Fabian</t>
  </si>
  <si>
    <t>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</si>
</sst>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sz val="22"/>
      <name val="Arial"/>
      <family val="2"/>
    </font>
    <font>
      <sz val="22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1"/>
      <color indexed="10"/>
      <name val="Arial"/>
      <family val="2"/>
    </font>
    <font>
      <b/>
      <sz val="14"/>
      <name val="Arial"/>
      <family val="2"/>
    </font>
    <font>
      <sz val="26"/>
      <color indexed="10"/>
      <name val="Arial"/>
      <family val="2"/>
    </font>
    <font>
      <sz val="16"/>
      <color rgb="FFFF0000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sz val="12"/>
      <color indexed="10"/>
      <name val="Arial"/>
      <family val="2"/>
    </font>
    <font>
      <sz val="16"/>
      <color indexed="10"/>
      <name val="Arial"/>
      <family val="2"/>
    </font>
    <font>
      <sz val="14"/>
      <name val="Arial"/>
      <family val="2"/>
    </font>
    <font>
      <b/>
      <sz val="14"/>
      <color rgb="FFFFFFFF"/>
      <name val="Arial"/>
      <family val="2"/>
    </font>
    <font>
      <sz val="16"/>
      <name val="Arial"/>
      <family val="2"/>
    </font>
    <font>
      <sz val="14"/>
      <color rgb="FFFF0000"/>
      <name val="Arial"/>
      <family val="2"/>
    </font>
    <font>
      <b/>
      <sz val="20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4"/>
      <color theme="3" tint="0.59999389629810485"/>
      <name val="Arial"/>
      <family val="2"/>
    </font>
    <font>
      <sz val="11"/>
      <color theme="1"/>
      <name val="Arial"/>
      <family val="2"/>
    </font>
    <font>
      <b/>
      <sz val="22"/>
      <color indexed="10"/>
      <name val="Arial"/>
      <family val="2"/>
    </font>
    <font>
      <b/>
      <sz val="12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i/>
      <sz val="14"/>
      <name val="Arial"/>
      <family val="2"/>
    </font>
    <font>
      <b/>
      <sz val="22"/>
      <name val="Arial"/>
      <family val="2"/>
    </font>
    <font>
      <sz val="12"/>
      <color rgb="FF00B050"/>
      <name val="Arial"/>
      <family val="2"/>
    </font>
    <font>
      <sz val="12"/>
      <color rgb="FF00B0F0"/>
      <name val="Arial"/>
      <family val="2"/>
    </font>
    <font>
      <sz val="12"/>
      <color theme="1"/>
      <name val="Arial"/>
      <family val="2"/>
    </font>
    <font>
      <b/>
      <sz val="12"/>
      <color rgb="FF00B050"/>
      <name val="Arial"/>
      <family val="2"/>
    </font>
    <font>
      <b/>
      <sz val="12"/>
      <color rgb="FF0070C0"/>
      <name val="Arial"/>
      <family val="2"/>
    </font>
    <font>
      <b/>
      <sz val="14"/>
      <color theme="1"/>
      <name val="Arial"/>
      <family val="2"/>
    </font>
    <font>
      <b/>
      <sz val="28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NumberFormat="1" applyFont="1" applyAlignment="1">
      <alignment horizontal="left"/>
    </xf>
    <xf numFmtId="0" fontId="0" fillId="0" borderId="0" xfId="0" applyNumberFormat="1" applyAlignment="1">
      <alignment horizontal="center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/>
      <protection locked="0"/>
    </xf>
    <xf numFmtId="0" fontId="10" fillId="0" borderId="0" xfId="0" applyNumberFormat="1" applyFont="1" applyAlignment="1" applyProtection="1">
      <alignment horizontal="center"/>
      <protection locked="0"/>
    </xf>
    <xf numFmtId="0" fontId="11" fillId="0" borderId="0" xfId="0" applyNumberFormat="1" applyFont="1" applyAlignment="1" applyProtection="1">
      <alignment horizontal="center"/>
      <protection locked="0"/>
    </xf>
    <xf numFmtId="0" fontId="13" fillId="0" borderId="0" xfId="0" applyNumberFormat="1" applyFont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vertical="center"/>
      <protection locked="0"/>
    </xf>
    <xf numFmtId="0" fontId="6" fillId="0" borderId="0" xfId="0" applyNumberFormat="1" applyFont="1" applyAlignment="1" applyProtection="1">
      <alignment vertical="center"/>
      <protection locked="0"/>
    </xf>
    <xf numFmtId="0" fontId="8" fillId="0" borderId="19" xfId="0" applyNumberFormat="1" applyFont="1" applyBorder="1" applyAlignment="1" applyProtection="1">
      <alignment horizontal="left"/>
    </xf>
    <xf numFmtId="0" fontId="8" fillId="0" borderId="20" xfId="0" applyNumberFormat="1" applyFont="1" applyBorder="1" applyAlignment="1" applyProtection="1">
      <alignment horizontal="center"/>
    </xf>
    <xf numFmtId="0" fontId="9" fillId="0" borderId="21" xfId="0" applyFont="1" applyBorder="1" applyAlignment="1" applyProtection="1">
      <alignment horizontal="left"/>
    </xf>
    <xf numFmtId="0" fontId="9" fillId="0" borderId="20" xfId="0" applyFont="1" applyBorder="1" applyAlignment="1" applyProtection="1">
      <alignment horizontal="center"/>
    </xf>
    <xf numFmtId="0" fontId="8" fillId="0" borderId="19" xfId="0" applyFont="1" applyFill="1" applyBorder="1" applyAlignment="1" applyProtection="1">
      <alignment horizontal="center"/>
    </xf>
    <xf numFmtId="0" fontId="14" fillId="0" borderId="0" xfId="0" applyFont="1" applyFill="1" applyAlignment="1" applyProtection="1">
      <alignment horizontal="center"/>
    </xf>
    <xf numFmtId="0" fontId="9" fillId="0" borderId="22" xfId="0" applyFont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12" fillId="0" borderId="0" xfId="0" applyFont="1" applyBorder="1" applyAlignment="1" applyProtection="1">
      <alignment horizontal="left" vertical="center"/>
    </xf>
    <xf numFmtId="0" fontId="14" fillId="0" borderId="19" xfId="0" applyFont="1" applyFill="1" applyBorder="1" applyAlignment="1" applyProtection="1">
      <alignment horizontal="center"/>
    </xf>
    <xf numFmtId="0" fontId="8" fillId="0" borderId="22" xfId="0" applyNumberFormat="1" applyFont="1" applyBorder="1" applyAlignment="1" applyProtection="1">
      <alignment horizontal="center"/>
    </xf>
    <xf numFmtId="0" fontId="8" fillId="0" borderId="25" xfId="0" applyNumberFormat="1" applyFont="1" applyBorder="1" applyAlignment="1" applyProtection="1">
      <alignment horizontal="center"/>
    </xf>
    <xf numFmtId="0" fontId="0" fillId="0" borderId="22" xfId="0" applyFill="1" applyBorder="1" applyAlignment="1" applyProtection="1">
      <alignment horizontal="center"/>
    </xf>
    <xf numFmtId="0" fontId="14" fillId="0" borderId="22" xfId="0" applyFont="1" applyFill="1" applyBorder="1" applyAlignment="1" applyProtection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14" fontId="10" fillId="0" borderId="0" xfId="0" applyNumberFormat="1" applyFont="1" applyAlignment="1">
      <alignment vertical="center"/>
    </xf>
    <xf numFmtId="0" fontId="0" fillId="0" borderId="8" xfId="0" applyNumberFormat="1" applyBorder="1" applyAlignment="1" applyProtection="1">
      <alignment horizontal="left" vertical="center"/>
      <protection locked="0"/>
    </xf>
    <xf numFmtId="0" fontId="6" fillId="0" borderId="7" xfId="0" applyNumberFormat="1" applyFont="1" applyBorder="1" applyAlignment="1" applyProtection="1">
      <alignment horizontal="left" vertical="center"/>
      <protection locked="0"/>
    </xf>
    <xf numFmtId="0" fontId="0" fillId="0" borderId="8" xfId="0" applyNumberForma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 applyProtection="1">
      <alignment horizontal="center"/>
      <protection locked="0"/>
    </xf>
    <xf numFmtId="0" fontId="6" fillId="0" borderId="7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164" fontId="15" fillId="0" borderId="0" xfId="0" applyNumberFormat="1" applyFont="1" applyFill="1" applyBorder="1" applyAlignment="1" applyProtection="1">
      <alignment horizontal="center"/>
    </xf>
    <xf numFmtId="14" fontId="3" fillId="0" borderId="28" xfId="0" applyNumberFormat="1" applyFont="1" applyBorder="1" applyAlignment="1" applyProtection="1">
      <alignment horizontal="left" vertical="center"/>
      <protection locked="0"/>
    </xf>
    <xf numFmtId="14" fontId="5" fillId="0" borderId="30" xfId="0" applyNumberFormat="1" applyFont="1" applyBorder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horizontal="center"/>
      <protection locked="0"/>
    </xf>
    <xf numFmtId="0" fontId="17" fillId="0" borderId="0" xfId="0" applyNumberFormat="1" applyFont="1" applyAlignment="1" applyProtection="1">
      <alignment horizontal="left"/>
      <protection locked="0"/>
    </xf>
    <xf numFmtId="0" fontId="7" fillId="0" borderId="0" xfId="0" applyNumberFormat="1" applyFont="1" applyBorder="1" applyAlignment="1">
      <alignment horizontal="left" vertical="center"/>
    </xf>
    <xf numFmtId="0" fontId="16" fillId="0" borderId="7" xfId="0" applyNumberFormat="1" applyFont="1" applyBorder="1" applyAlignment="1" applyProtection="1">
      <alignment horizontal="center" vertical="center"/>
      <protection locked="0"/>
    </xf>
    <xf numFmtId="0" fontId="16" fillId="0" borderId="8" xfId="0" applyNumberFormat="1" applyFont="1" applyBorder="1" applyAlignment="1" applyProtection="1">
      <alignment horizontal="center" vertical="center"/>
      <protection locked="0"/>
    </xf>
    <xf numFmtId="0" fontId="16" fillId="0" borderId="6" xfId="0" applyNumberFormat="1" applyFont="1" applyBorder="1" applyAlignment="1" applyProtection="1">
      <alignment horizontal="center" vertical="center"/>
      <protection locked="0"/>
    </xf>
    <xf numFmtId="0" fontId="16" fillId="0" borderId="5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Fill="1" applyAlignment="1">
      <alignment horizontal="center"/>
    </xf>
    <xf numFmtId="0" fontId="23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16" fillId="0" borderId="0" xfId="0" applyFont="1"/>
    <xf numFmtId="0" fontId="13" fillId="0" borderId="0" xfId="0" applyNumberFormat="1" applyFont="1" applyBorder="1" applyAlignment="1">
      <alignment horizontal="left"/>
    </xf>
    <xf numFmtId="0" fontId="19" fillId="0" borderId="0" xfId="0" applyNumberFormat="1" applyFont="1" applyBorder="1" applyAlignment="1">
      <alignment horizontal="left"/>
    </xf>
    <xf numFmtId="0" fontId="16" fillId="0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26" fillId="0" borderId="5" xfId="0" applyFont="1" applyBorder="1" applyAlignment="1" applyProtection="1">
      <alignment horizontal="left" vertical="center"/>
      <protection locked="0"/>
    </xf>
    <xf numFmtId="0" fontId="27" fillId="0" borderId="5" xfId="0" applyFont="1" applyBorder="1" applyAlignment="1" applyProtection="1">
      <alignment horizontal="left" vertical="center"/>
      <protection locked="0"/>
    </xf>
    <xf numFmtId="0" fontId="26" fillId="0" borderId="20" xfId="0" applyNumberFormat="1" applyFont="1" applyBorder="1" applyAlignment="1" applyProtection="1">
      <alignment horizontal="center" textRotation="90"/>
      <protection locked="0"/>
    </xf>
    <xf numFmtId="1" fontId="31" fillId="0" borderId="0" xfId="0" applyNumberFormat="1" applyFont="1" applyFill="1" applyAlignment="1">
      <alignment horizontal="center"/>
    </xf>
    <xf numFmtId="2" fontId="31" fillId="0" borderId="6" xfId="0" applyNumberFormat="1" applyFont="1" applyBorder="1" applyAlignment="1" applyProtection="1">
      <alignment horizontal="center" vertical="center"/>
    </xf>
    <xf numFmtId="2" fontId="31" fillId="0" borderId="9" xfId="0" applyNumberFormat="1" applyFont="1" applyBorder="1" applyAlignment="1" applyProtection="1">
      <alignment horizontal="center" vertical="center"/>
    </xf>
    <xf numFmtId="0" fontId="6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25" fillId="0" borderId="0" xfId="0" applyNumberFormat="1" applyFont="1" applyBorder="1" applyAlignment="1" applyProtection="1">
      <alignment horizontal="center" vertical="center"/>
    </xf>
    <xf numFmtId="0" fontId="0" fillId="0" borderId="0" xfId="0" applyNumberForma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8" xfId="0" applyNumberFormat="1" applyFont="1" applyBorder="1" applyAlignment="1" applyProtection="1">
      <alignment horizontal="center"/>
      <protection locked="0"/>
    </xf>
    <xf numFmtId="0" fontId="1" fillId="0" borderId="7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Alignment="1">
      <alignment horizontal="center"/>
    </xf>
    <xf numFmtId="0" fontId="32" fillId="0" borderId="28" xfId="0" applyNumberFormat="1" applyFont="1" applyBorder="1" applyAlignment="1" applyProtection="1">
      <alignment horizontal="center" textRotation="90"/>
      <protection locked="0"/>
    </xf>
    <xf numFmtId="0" fontId="0" fillId="0" borderId="0" xfId="0" applyBorder="1" applyAlignment="1">
      <alignment horizontal="left"/>
    </xf>
    <xf numFmtId="0" fontId="31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3" fillId="0" borderId="7" xfId="0" applyFont="1" applyBorder="1" applyAlignment="1" applyProtection="1">
      <alignment horizontal="center"/>
      <protection locked="0"/>
    </xf>
    <xf numFmtId="0" fontId="35" fillId="0" borderId="0" xfId="0" applyFont="1" applyBorder="1" applyAlignment="1" applyProtection="1">
      <alignment horizontal="left" vertical="center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34" xfId="0" applyFont="1" applyBorder="1" applyAlignment="1" applyProtection="1">
      <alignment horizontal="center" vertical="center"/>
      <protection locked="0"/>
    </xf>
    <xf numFmtId="0" fontId="33" fillId="0" borderId="7" xfId="0" applyFont="1" applyBorder="1" applyAlignment="1" applyProtection="1">
      <alignment horizontal="center"/>
      <protection locked="0"/>
    </xf>
    <xf numFmtId="0" fontId="37" fillId="0" borderId="28" xfId="0" applyNumberFormat="1" applyFont="1" applyBorder="1" applyAlignment="1" applyProtection="1">
      <alignment horizontal="center" textRotation="90"/>
      <protection locked="0"/>
    </xf>
    <xf numFmtId="0" fontId="37" fillId="0" borderId="5" xfId="0" applyFont="1" applyBorder="1" applyAlignment="1" applyProtection="1">
      <alignment horizontal="left" vertical="center"/>
      <protection locked="0"/>
    </xf>
    <xf numFmtId="1" fontId="20" fillId="0" borderId="37" xfId="0" applyNumberFormat="1" applyFont="1" applyBorder="1" applyAlignment="1" applyProtection="1">
      <alignment horizontal="left" vertical="center"/>
      <protection locked="0"/>
    </xf>
    <xf numFmtId="1" fontId="40" fillId="0" borderId="0" xfId="0" applyNumberFormat="1" applyFont="1" applyBorder="1" applyAlignment="1" applyProtection="1">
      <alignment horizontal="left" vertical="center"/>
    </xf>
    <xf numFmtId="1" fontId="24" fillId="0" borderId="37" xfId="0" applyNumberFormat="1" applyFont="1" applyBorder="1" applyAlignment="1" applyProtection="1">
      <alignment horizontal="left" vertical="center"/>
      <protection locked="0"/>
    </xf>
    <xf numFmtId="0" fontId="41" fillId="0" borderId="5" xfId="0" applyFont="1" applyBorder="1" applyAlignment="1" applyProtection="1">
      <alignment horizontal="left" vertical="center"/>
      <protection locked="0"/>
    </xf>
    <xf numFmtId="0" fontId="6" fillId="0" borderId="37" xfId="0" applyNumberFormat="1" applyFont="1" applyBorder="1" applyAlignment="1" applyProtection="1">
      <alignment horizontal="center"/>
      <protection locked="0"/>
    </xf>
    <xf numFmtId="0" fontId="16" fillId="0" borderId="37" xfId="0" applyNumberFormat="1" applyFont="1" applyBorder="1" applyAlignment="1" applyProtection="1">
      <alignment horizontal="center" vertical="center"/>
      <protection locked="0"/>
    </xf>
    <xf numFmtId="0" fontId="18" fillId="0" borderId="28" xfId="0" applyNumberFormat="1" applyFont="1" applyBorder="1" applyAlignment="1" applyProtection="1">
      <alignment horizontal="center" textRotation="90"/>
      <protection locked="0"/>
    </xf>
    <xf numFmtId="0" fontId="27" fillId="0" borderId="38" xfId="0" applyNumberFormat="1" applyFont="1" applyBorder="1" applyAlignment="1" applyProtection="1">
      <alignment horizontal="center" textRotation="90"/>
      <protection locked="0"/>
    </xf>
    <xf numFmtId="0" fontId="1" fillId="0" borderId="0" xfId="0" applyNumberFormat="1" applyFont="1" applyBorder="1" applyAlignment="1">
      <alignment horizontal="center"/>
    </xf>
    <xf numFmtId="0" fontId="31" fillId="0" borderId="0" xfId="0" applyNumberFormat="1" applyFont="1" applyAlignment="1">
      <alignment horizontal="left"/>
    </xf>
    <xf numFmtId="0" fontId="31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6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8" fillId="0" borderId="0" xfId="0" applyFont="1"/>
    <xf numFmtId="0" fontId="43" fillId="0" borderId="0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0" fillId="0" borderId="0" xfId="0" applyFont="1" applyBorder="1" applyAlignment="1">
      <alignment horizontal="left"/>
    </xf>
    <xf numFmtId="0" fontId="33" fillId="2" borderId="12" xfId="0" applyFont="1" applyFill="1" applyBorder="1" applyAlignment="1" applyProtection="1">
      <alignment horizontal="center"/>
      <protection locked="0"/>
    </xf>
    <xf numFmtId="0" fontId="16" fillId="2" borderId="12" xfId="0" applyNumberFormat="1" applyFont="1" applyFill="1" applyBorder="1" applyAlignment="1" applyProtection="1">
      <alignment horizontal="center" vertical="center"/>
      <protection locked="0"/>
    </xf>
    <xf numFmtId="0" fontId="16" fillId="2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36" xfId="0" applyNumberFormat="1" applyFont="1" applyFill="1" applyBorder="1" applyAlignment="1" applyProtection="1">
      <alignment horizontal="center"/>
    </xf>
    <xf numFmtId="0" fontId="8" fillId="2" borderId="40" xfId="0" applyNumberFormat="1" applyFont="1" applyFill="1" applyBorder="1" applyAlignment="1" applyProtection="1">
      <alignment horizontal="center"/>
    </xf>
    <xf numFmtId="0" fontId="33" fillId="2" borderId="2" xfId="0" applyFont="1" applyFill="1" applyBorder="1" applyAlignment="1" applyProtection="1">
      <alignment horizontal="center"/>
      <protection locked="0"/>
    </xf>
    <xf numFmtId="0" fontId="26" fillId="2" borderId="14" xfId="0" applyFont="1" applyFill="1" applyBorder="1" applyAlignment="1" applyProtection="1">
      <alignment horizontal="left" vertical="center"/>
      <protection locked="0"/>
    </xf>
    <xf numFmtId="0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16" fillId="2" borderId="16" xfId="0" applyNumberFormat="1" applyFont="1" applyFill="1" applyBorder="1" applyAlignment="1" applyProtection="1">
      <alignment horizontal="center" vertical="center"/>
      <protection locked="0"/>
    </xf>
    <xf numFmtId="0" fontId="16" fillId="2" borderId="39" xfId="0" applyNumberFormat="1" applyFont="1" applyFill="1" applyBorder="1" applyAlignment="1" applyProtection="1">
      <alignment horizontal="center" vertical="center"/>
      <protection locked="0"/>
    </xf>
    <xf numFmtId="0" fontId="8" fillId="2" borderId="26" xfId="0" applyNumberFormat="1" applyFont="1" applyFill="1" applyBorder="1" applyAlignment="1" applyProtection="1">
      <alignment horizontal="center"/>
    </xf>
    <xf numFmtId="0" fontId="8" fillId="2" borderId="22" xfId="0" applyNumberFormat="1" applyFont="1" applyFill="1" applyBorder="1" applyAlignment="1" applyProtection="1">
      <alignment horizontal="center"/>
    </xf>
    <xf numFmtId="0" fontId="40" fillId="0" borderId="5" xfId="0" applyFont="1" applyBorder="1" applyAlignment="1" applyProtection="1">
      <alignment horizontal="left" vertical="center"/>
      <protection locked="0"/>
    </xf>
    <xf numFmtId="1" fontId="33" fillId="0" borderId="35" xfId="0" applyNumberFormat="1" applyFont="1" applyBorder="1" applyAlignment="1" applyProtection="1">
      <alignment horizontal="center" vertical="center"/>
      <protection locked="0"/>
    </xf>
    <xf numFmtId="0" fontId="16" fillId="0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37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NumberFormat="1" applyFont="1" applyAlignment="1">
      <alignment horizontal="center"/>
    </xf>
    <xf numFmtId="0" fontId="16" fillId="3" borderId="37" xfId="0" applyNumberFormat="1" applyFont="1" applyFill="1" applyBorder="1" applyAlignment="1" applyProtection="1">
      <alignment horizontal="center" vertical="center"/>
      <protection locked="0"/>
    </xf>
    <xf numFmtId="0" fontId="16" fillId="3" borderId="7" xfId="0" applyNumberFormat="1" applyFont="1" applyFill="1" applyBorder="1" applyAlignment="1" applyProtection="1">
      <alignment horizontal="center" vertical="center"/>
      <protection locked="0"/>
    </xf>
    <xf numFmtId="0" fontId="16" fillId="3" borderId="8" xfId="0" applyNumberFormat="1" applyFont="1" applyFill="1" applyBorder="1" applyAlignment="1" applyProtection="1">
      <alignment horizontal="center" vertical="center"/>
      <protection locked="0"/>
    </xf>
    <xf numFmtId="1" fontId="46" fillId="0" borderId="37" xfId="0" applyNumberFormat="1" applyFont="1" applyBorder="1" applyAlignment="1" applyProtection="1">
      <alignment horizontal="left" vertical="center"/>
      <protection locked="0"/>
    </xf>
    <xf numFmtId="1" fontId="47" fillId="0" borderId="37" xfId="0" applyNumberFormat="1" applyFont="1" applyBorder="1" applyAlignment="1" applyProtection="1">
      <alignment horizontal="left" vertical="center"/>
      <protection locked="0"/>
    </xf>
    <xf numFmtId="1" fontId="46" fillId="2" borderId="0" xfId="0" applyNumberFormat="1" applyFont="1" applyFill="1" applyBorder="1" applyAlignment="1" applyProtection="1">
      <alignment horizontal="left" vertical="center"/>
      <protection locked="0"/>
    </xf>
    <xf numFmtId="0" fontId="37" fillId="2" borderId="1" xfId="0" applyFont="1" applyFill="1" applyBorder="1" applyAlignment="1" applyProtection="1">
      <alignment horizontal="left" vertical="center"/>
      <protection locked="0"/>
    </xf>
    <xf numFmtId="0" fontId="16" fillId="2" borderId="34" xfId="0" applyNumberFormat="1" applyFont="1" applyFill="1" applyBorder="1" applyAlignment="1" applyProtection="1">
      <alignment horizontal="center" vertical="center"/>
      <protection locked="0"/>
    </xf>
    <xf numFmtId="0" fontId="16" fillId="2" borderId="2" xfId="0" applyNumberFormat="1" applyFont="1" applyFill="1" applyBorder="1" applyAlignment="1" applyProtection="1">
      <alignment horizontal="center" vertical="center"/>
      <protection locked="0"/>
    </xf>
    <xf numFmtId="0" fontId="16" fillId="2" borderId="3" xfId="0" applyNumberFormat="1" applyFont="1" applyFill="1" applyBorder="1" applyAlignment="1" applyProtection="1">
      <alignment horizontal="center" vertical="center"/>
      <protection locked="0"/>
    </xf>
    <xf numFmtId="2" fontId="45" fillId="0" borderId="6" xfId="0" applyNumberFormat="1" applyFont="1" applyBorder="1" applyAlignment="1" applyProtection="1">
      <alignment horizontal="center" vertical="center"/>
    </xf>
    <xf numFmtId="2" fontId="45" fillId="0" borderId="9" xfId="0" applyNumberFormat="1" applyFont="1" applyBorder="1" applyAlignment="1" applyProtection="1">
      <alignment horizontal="center" vertical="center"/>
    </xf>
    <xf numFmtId="0" fontId="31" fillId="0" borderId="11" xfId="0" applyNumberFormat="1" applyFont="1" applyBorder="1" applyAlignment="1">
      <alignment horizontal="left"/>
    </xf>
    <xf numFmtId="0" fontId="42" fillId="0" borderId="29" xfId="0" applyNumberFormat="1" applyFont="1" applyBorder="1" applyAlignment="1" applyProtection="1">
      <alignment horizontal="left" textRotation="90"/>
      <protection locked="0"/>
    </xf>
    <xf numFmtId="0" fontId="42" fillId="0" borderId="28" xfId="0" applyNumberFormat="1" applyFont="1" applyBorder="1" applyAlignment="1" applyProtection="1">
      <alignment horizontal="left" textRotation="90"/>
      <protection locked="0"/>
    </xf>
    <xf numFmtId="0" fontId="42" fillId="0" borderId="20" xfId="0" applyNumberFormat="1" applyFont="1" applyBorder="1" applyAlignment="1" applyProtection="1">
      <alignment horizontal="left" textRotation="90"/>
      <protection locked="0"/>
    </xf>
    <xf numFmtId="0" fontId="42" fillId="0" borderId="20" xfId="0" applyNumberFormat="1" applyFont="1" applyBorder="1" applyAlignment="1" applyProtection="1">
      <alignment horizontal="center" textRotation="90"/>
      <protection locked="0"/>
    </xf>
    <xf numFmtId="0" fontId="42" fillId="0" borderId="28" xfId="0" applyNumberFormat="1" applyFont="1" applyBorder="1" applyAlignment="1" applyProtection="1">
      <alignment horizontal="center" textRotation="90"/>
      <protection locked="0"/>
    </xf>
    <xf numFmtId="0" fontId="24" fillId="0" borderId="5" xfId="0" applyFont="1" applyBorder="1" applyAlignment="1" applyProtection="1">
      <alignment horizontal="left" vertical="center"/>
      <protection locked="0"/>
    </xf>
    <xf numFmtId="1" fontId="46" fillId="2" borderId="34" xfId="0" applyNumberFormat="1" applyFont="1" applyFill="1" applyBorder="1" applyAlignment="1" applyProtection="1">
      <alignment horizontal="left" vertical="center"/>
      <protection locked="0"/>
    </xf>
    <xf numFmtId="0" fontId="42" fillId="0" borderId="38" xfId="0" applyNumberFormat="1" applyFont="1" applyBorder="1" applyAlignment="1" applyProtection="1">
      <alignment horizontal="center" textRotation="90"/>
      <protection locked="0"/>
    </xf>
    <xf numFmtId="0" fontId="37" fillId="2" borderId="11" xfId="0" applyFont="1" applyFill="1" applyBorder="1" applyAlignment="1" applyProtection="1">
      <alignment horizontal="left" vertical="center"/>
      <protection locked="0"/>
    </xf>
    <xf numFmtId="0" fontId="31" fillId="0" borderId="0" xfId="0" applyNumberFormat="1" applyFont="1" applyBorder="1" applyAlignment="1">
      <alignment horizontal="center"/>
    </xf>
    <xf numFmtId="0" fontId="42" fillId="0" borderId="7" xfId="0" applyNumberFormat="1" applyFont="1" applyBorder="1" applyAlignment="1" applyProtection="1">
      <alignment horizontal="center" vertical="center"/>
      <protection locked="0"/>
    </xf>
    <xf numFmtId="0" fontId="33" fillId="4" borderId="2" xfId="0" applyFont="1" applyFill="1" applyBorder="1" applyAlignment="1" applyProtection="1">
      <alignment horizontal="center"/>
      <protection locked="0"/>
    </xf>
    <xf numFmtId="0" fontId="42" fillId="2" borderId="17" xfId="0" applyNumberFormat="1" applyFont="1" applyFill="1" applyBorder="1" applyAlignment="1" applyProtection="1">
      <alignment horizontal="center" vertical="center"/>
      <protection locked="0"/>
    </xf>
    <xf numFmtId="0" fontId="42" fillId="0" borderId="8" xfId="0" applyNumberFormat="1" applyFont="1" applyBorder="1" applyAlignment="1" applyProtection="1">
      <alignment horizontal="center" vertical="center"/>
      <protection locked="0"/>
    </xf>
    <xf numFmtId="0" fontId="26" fillId="2" borderId="1" xfId="0" applyFont="1" applyFill="1" applyBorder="1" applyAlignment="1" applyProtection="1">
      <alignment horizontal="left" vertical="center"/>
      <protection locked="0"/>
    </xf>
    <xf numFmtId="0" fontId="42" fillId="2" borderId="10" xfId="0" applyNumberFormat="1" applyFont="1" applyFill="1" applyBorder="1" applyAlignment="1" applyProtection="1">
      <alignment horizontal="center" vertical="center"/>
      <protection locked="0"/>
    </xf>
    <xf numFmtId="0" fontId="42" fillId="2" borderId="12" xfId="0" applyNumberFormat="1" applyFont="1" applyFill="1" applyBorder="1" applyAlignment="1" applyProtection="1">
      <alignment horizontal="center" vertical="center"/>
      <protection locked="0"/>
    </xf>
    <xf numFmtId="0" fontId="42" fillId="2" borderId="13" xfId="0" applyNumberFormat="1" applyFont="1" applyFill="1" applyBorder="1" applyAlignment="1" applyProtection="1">
      <alignment horizontal="center" vertical="center"/>
      <protection locked="0"/>
    </xf>
    <xf numFmtId="0" fontId="42" fillId="2" borderId="11" xfId="0" applyNumberFormat="1" applyFont="1" applyFill="1" applyBorder="1" applyAlignment="1" applyProtection="1">
      <alignment horizontal="center" vertical="center"/>
      <protection locked="0"/>
    </xf>
    <xf numFmtId="0" fontId="42" fillId="2" borderId="16" xfId="0" applyNumberFormat="1" applyFont="1" applyFill="1" applyBorder="1" applyAlignment="1" applyProtection="1">
      <alignment horizontal="center" vertical="center"/>
      <protection locked="0"/>
    </xf>
    <xf numFmtId="0" fontId="42" fillId="2" borderId="0" xfId="0" applyNumberFormat="1" applyFont="1" applyFill="1" applyBorder="1" applyAlignment="1" applyProtection="1">
      <alignment horizontal="center" vertical="center"/>
      <protection locked="0"/>
    </xf>
    <xf numFmtId="0" fontId="16" fillId="2" borderId="13" xfId="0" applyNumberFormat="1" applyFont="1" applyFill="1" applyBorder="1" applyAlignment="1" applyProtection="1">
      <alignment horizontal="center" vertical="center"/>
      <protection locked="0"/>
    </xf>
    <xf numFmtId="0" fontId="42" fillId="0" borderId="6" xfId="0" applyNumberFormat="1" applyFont="1" applyBorder="1" applyAlignment="1" applyProtection="1">
      <alignment horizontal="center" vertical="center"/>
      <protection locked="0"/>
    </xf>
    <xf numFmtId="0" fontId="42" fillId="0" borderId="8" xfId="0" applyNumberFormat="1" applyFont="1" applyFill="1" applyBorder="1" applyAlignment="1" applyProtection="1">
      <alignment horizontal="center" vertical="center"/>
      <protection locked="0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2" fillId="0" borderId="5" xfId="0" applyNumberFormat="1" applyFont="1" applyBorder="1" applyAlignment="1" applyProtection="1">
      <alignment horizontal="center" vertical="center"/>
      <protection locked="0"/>
    </xf>
    <xf numFmtId="0" fontId="42" fillId="0" borderId="6" xfId="0" applyNumberFormat="1" applyFont="1" applyFill="1" applyBorder="1" applyAlignment="1" applyProtection="1">
      <alignment horizontal="center" vertical="center"/>
      <protection locked="0"/>
    </xf>
    <xf numFmtId="0" fontId="42" fillId="0" borderId="7" xfId="0" applyNumberFormat="1" applyFont="1" applyFill="1" applyBorder="1" applyAlignment="1" applyProtection="1">
      <alignment horizontal="center" vertical="center"/>
      <protection locked="0"/>
    </xf>
    <xf numFmtId="0" fontId="42" fillId="0" borderId="37" xfId="0" applyNumberFormat="1" applyFont="1" applyBorder="1" applyAlignment="1" applyProtection="1">
      <alignment horizontal="center" vertical="center"/>
      <protection locked="0"/>
    </xf>
    <xf numFmtId="0" fontId="42" fillId="2" borderId="4" xfId="0" applyNumberFormat="1" applyFont="1" applyFill="1" applyBorder="1" applyAlignment="1" applyProtection="1">
      <alignment horizontal="center" vertical="center"/>
      <protection locked="0"/>
    </xf>
    <xf numFmtId="0" fontId="42" fillId="2" borderId="2" xfId="0" applyNumberFormat="1" applyFont="1" applyFill="1" applyBorder="1" applyAlignment="1" applyProtection="1">
      <alignment horizontal="center" vertical="center"/>
      <protection locked="0"/>
    </xf>
    <xf numFmtId="0" fontId="42" fillId="2" borderId="3" xfId="0" applyNumberFormat="1" applyFont="1" applyFill="1" applyBorder="1" applyAlignment="1" applyProtection="1">
      <alignment horizontal="center" vertical="center"/>
      <protection locked="0"/>
    </xf>
    <xf numFmtId="0" fontId="42" fillId="2" borderId="1" xfId="0" applyNumberFormat="1" applyFont="1" applyFill="1" applyBorder="1" applyAlignment="1" applyProtection="1">
      <alignment horizontal="center" vertical="center"/>
      <protection locked="0"/>
    </xf>
    <xf numFmtId="0" fontId="42" fillId="2" borderId="34" xfId="0" applyNumberFormat="1" applyFont="1" applyFill="1" applyBorder="1" applyAlignment="1" applyProtection="1">
      <alignment horizontal="center" vertical="center"/>
      <protection locked="0"/>
    </xf>
    <xf numFmtId="0" fontId="42" fillId="3" borderId="6" xfId="0" applyNumberFormat="1" applyFont="1" applyFill="1" applyBorder="1" applyAlignment="1" applyProtection="1">
      <alignment horizontal="center" vertical="center"/>
      <protection locked="0"/>
    </xf>
    <xf numFmtId="0" fontId="42" fillId="3" borderId="7" xfId="0" applyNumberFormat="1" applyFont="1" applyFill="1" applyBorder="1" applyAlignment="1" applyProtection="1">
      <alignment horizontal="center" vertical="center"/>
      <protection locked="0"/>
    </xf>
    <xf numFmtId="0" fontId="42" fillId="3" borderId="8" xfId="0" applyNumberFormat="1" applyFont="1" applyFill="1" applyBorder="1" applyAlignment="1" applyProtection="1">
      <alignment horizontal="center" vertical="center"/>
      <protection locked="0"/>
    </xf>
    <xf numFmtId="0" fontId="42" fillId="3" borderId="5" xfId="0" applyNumberFormat="1" applyFont="1" applyFill="1" applyBorder="1" applyAlignment="1" applyProtection="1">
      <alignment horizontal="center" vertical="center"/>
      <protection locked="0"/>
    </xf>
    <xf numFmtId="0" fontId="42" fillId="3" borderId="37" xfId="0" applyNumberFormat="1" applyFont="1" applyFill="1" applyBorder="1" applyAlignment="1" applyProtection="1">
      <alignment horizontal="center" vertical="center"/>
      <protection locked="0"/>
    </xf>
    <xf numFmtId="0" fontId="42" fillId="2" borderId="15" xfId="0" applyNumberFormat="1" applyFont="1" applyFill="1" applyBorder="1" applyAlignment="1" applyProtection="1">
      <alignment horizontal="center" vertical="center"/>
      <protection locked="0"/>
    </xf>
    <xf numFmtId="0" fontId="42" fillId="2" borderId="14" xfId="0" applyNumberFormat="1" applyFont="1" applyFill="1" applyBorder="1" applyAlignment="1" applyProtection="1">
      <alignment horizontal="center" vertical="center"/>
      <protection locked="0"/>
    </xf>
    <xf numFmtId="0" fontId="42" fillId="2" borderId="39" xfId="0" applyNumberFormat="1" applyFont="1" applyFill="1" applyBorder="1" applyAlignment="1" applyProtection="1">
      <alignment horizontal="center" vertical="center"/>
      <protection locked="0"/>
    </xf>
    <xf numFmtId="0" fontId="42" fillId="0" borderId="37" xfId="0" applyNumberFormat="1" applyFont="1" applyFill="1" applyBorder="1" applyAlignment="1" applyProtection="1">
      <alignment horizontal="center" vertical="center"/>
      <protection locked="0"/>
    </xf>
    <xf numFmtId="0" fontId="42" fillId="2" borderId="18" xfId="0" applyNumberFormat="1" applyFont="1" applyFill="1" applyBorder="1" applyAlignment="1" applyProtection="1">
      <alignment horizontal="center" vertical="center"/>
      <protection locked="0"/>
    </xf>
    <xf numFmtId="0" fontId="42" fillId="0" borderId="9" xfId="0" applyNumberFormat="1" applyFont="1" applyBorder="1" applyAlignment="1" applyProtection="1">
      <alignment horizontal="center" vertical="center"/>
      <protection locked="0"/>
    </xf>
    <xf numFmtId="0" fontId="31" fillId="0" borderId="13" xfId="0" applyNumberFormat="1" applyFont="1" applyBorder="1" applyAlignment="1">
      <alignment horizontal="left"/>
    </xf>
    <xf numFmtId="0" fontId="31" fillId="0" borderId="0" xfId="0" applyNumberFormat="1" applyFont="1" applyBorder="1" applyAlignment="1">
      <alignment horizontal="right"/>
    </xf>
    <xf numFmtId="0" fontId="31" fillId="0" borderId="13" xfId="0" applyFont="1" applyBorder="1" applyAlignment="1">
      <alignment horizontal="left"/>
    </xf>
    <xf numFmtId="49" fontId="31" fillId="0" borderId="0" xfId="0" applyNumberFormat="1" applyFont="1" applyAlignment="1">
      <alignment horizontal="left"/>
    </xf>
    <xf numFmtId="0" fontId="31" fillId="0" borderId="30" xfId="0" applyNumberFormat="1" applyFont="1" applyBorder="1" applyAlignment="1">
      <alignment horizontal="left"/>
    </xf>
    <xf numFmtId="0" fontId="31" fillId="0" borderId="41" xfId="0" applyNumberFormat="1" applyFont="1" applyBorder="1" applyAlignment="1">
      <alignment horizontal="center"/>
    </xf>
    <xf numFmtId="0" fontId="31" fillId="0" borderId="35" xfId="0" applyNumberFormat="1" applyFont="1" applyBorder="1" applyAlignment="1">
      <alignment horizontal="left"/>
    </xf>
    <xf numFmtId="0" fontId="50" fillId="0" borderId="0" xfId="0" applyNumberFormat="1" applyFont="1" applyAlignment="1">
      <alignment horizontal="left"/>
    </xf>
    <xf numFmtId="0" fontId="50" fillId="0" borderId="0" xfId="0" applyNumberFormat="1" applyFont="1" applyAlignment="1">
      <alignment horizontal="center"/>
    </xf>
    <xf numFmtId="0" fontId="50" fillId="0" borderId="0" xfId="0" applyNumberFormat="1" applyFont="1" applyBorder="1" applyAlignment="1">
      <alignment horizontal="left"/>
    </xf>
    <xf numFmtId="0" fontId="31" fillId="0" borderId="19" xfId="0" applyFont="1" applyFill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31" fillId="0" borderId="35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1" fillId="0" borderId="38" xfId="0" applyNumberFormat="1" applyFont="1" applyBorder="1" applyAlignment="1">
      <alignment horizontal="left"/>
    </xf>
    <xf numFmtId="0" fontId="31" fillId="0" borderId="38" xfId="0" applyNumberFormat="1" applyFont="1" applyBorder="1" applyAlignment="1">
      <alignment horizontal="center"/>
    </xf>
    <xf numFmtId="0" fontId="31" fillId="0" borderId="35" xfId="0" applyNumberFormat="1" applyFont="1" applyBorder="1" applyAlignment="1">
      <alignment horizontal="right"/>
    </xf>
    <xf numFmtId="0" fontId="31" fillId="0" borderId="41" xfId="0" applyFont="1" applyBorder="1" applyAlignment="1">
      <alignment horizontal="center"/>
    </xf>
    <xf numFmtId="0" fontId="31" fillId="0" borderId="21" xfId="0" applyNumberFormat="1" applyFont="1" applyBorder="1" applyAlignment="1">
      <alignment horizontal="left"/>
    </xf>
    <xf numFmtId="0" fontId="31" fillId="0" borderId="20" xfId="0" applyNumberFormat="1" applyFont="1" applyBorder="1" applyAlignment="1">
      <alignment horizontal="left"/>
    </xf>
    <xf numFmtId="0" fontId="31" fillId="0" borderId="21" xfId="0" applyNumberFormat="1" applyFont="1" applyFill="1" applyBorder="1" applyAlignment="1">
      <alignment horizontal="left"/>
    </xf>
    <xf numFmtId="0" fontId="0" fillId="0" borderId="0" xfId="0" applyBorder="1"/>
    <xf numFmtId="0" fontId="21" fillId="0" borderId="19" xfId="0" applyNumberFormat="1" applyFont="1" applyBorder="1" applyAlignment="1">
      <alignment horizontal="left"/>
    </xf>
    <xf numFmtId="0" fontId="31" fillId="0" borderId="19" xfId="0" applyNumberFormat="1" applyFont="1" applyBorder="1" applyAlignment="1">
      <alignment horizontal="center"/>
    </xf>
    <xf numFmtId="0" fontId="31" fillId="0" borderId="19" xfId="0" applyNumberFormat="1" applyFont="1" applyBorder="1" applyAlignment="1">
      <alignment horizontal="left"/>
    </xf>
    <xf numFmtId="0" fontId="31" fillId="0" borderId="19" xfId="0" applyFont="1" applyFill="1" applyBorder="1" applyAlignment="1">
      <alignment horizontal="left"/>
    </xf>
    <xf numFmtId="0" fontId="31" fillId="0" borderId="21" xfId="0" applyFont="1" applyBorder="1"/>
    <xf numFmtId="0" fontId="50" fillId="0" borderId="35" xfId="0" applyNumberFormat="1" applyFont="1" applyBorder="1" applyAlignment="1">
      <alignment horizontal="center"/>
    </xf>
    <xf numFmtId="0" fontId="31" fillId="0" borderId="30" xfId="0" applyFont="1" applyBorder="1"/>
    <xf numFmtId="0" fontId="50" fillId="0" borderId="38" xfId="0" applyNumberFormat="1" applyFont="1" applyBorder="1" applyAlignment="1">
      <alignment horizontal="center"/>
    </xf>
    <xf numFmtId="0" fontId="50" fillId="0" borderId="13" xfId="0" applyNumberFormat="1" applyFont="1" applyBorder="1" applyAlignment="1">
      <alignment horizontal="center"/>
    </xf>
    <xf numFmtId="0" fontId="31" fillId="0" borderId="11" xfId="0" applyFont="1" applyBorder="1"/>
    <xf numFmtId="0" fontId="50" fillId="0" borderId="11" xfId="0" applyNumberFormat="1" applyFont="1" applyBorder="1" applyAlignment="1">
      <alignment horizontal="center"/>
    </xf>
    <xf numFmtId="0" fontId="31" fillId="0" borderId="30" xfId="0" applyNumberFormat="1" applyFont="1" applyBorder="1" applyAlignment="1">
      <alignment horizontal="center"/>
    </xf>
    <xf numFmtId="0" fontId="35" fillId="0" borderId="38" xfId="0" applyNumberFormat="1" applyFont="1" applyBorder="1" applyAlignment="1">
      <alignment horizontal="left"/>
    </xf>
    <xf numFmtId="0" fontId="21" fillId="0" borderId="38" xfId="0" applyNumberFormat="1" applyFont="1" applyBorder="1" applyAlignment="1">
      <alignment horizontal="left"/>
    </xf>
    <xf numFmtId="0" fontId="40" fillId="0" borderId="38" xfId="0" applyNumberFormat="1" applyFont="1" applyBorder="1" applyAlignment="1">
      <alignment horizontal="left"/>
    </xf>
    <xf numFmtId="0" fontId="31" fillId="0" borderId="20" xfId="0" applyNumberFormat="1" applyFont="1" applyBorder="1" applyAlignment="1">
      <alignment horizontal="center"/>
    </xf>
    <xf numFmtId="0" fontId="50" fillId="0" borderId="38" xfId="0" applyNumberFormat="1" applyFont="1" applyBorder="1" applyAlignment="1">
      <alignment horizontal="left"/>
    </xf>
    <xf numFmtId="0" fontId="51" fillId="0" borderId="38" xfId="0" applyNumberFormat="1" applyFont="1" applyBorder="1" applyAlignment="1">
      <alignment horizontal="left"/>
    </xf>
    <xf numFmtId="0" fontId="50" fillId="0" borderId="19" xfId="0" applyNumberFormat="1" applyFont="1" applyBorder="1" applyAlignment="1">
      <alignment horizontal="left"/>
    </xf>
    <xf numFmtId="0" fontId="22" fillId="0" borderId="19" xfId="0" applyFont="1" applyFill="1" applyBorder="1" applyAlignment="1">
      <alignment horizontal="center"/>
    </xf>
    <xf numFmtId="0" fontId="50" fillId="0" borderId="19" xfId="0" applyNumberFormat="1" applyFont="1" applyBorder="1" applyAlignment="1">
      <alignment horizontal="center"/>
    </xf>
    <xf numFmtId="0" fontId="35" fillId="0" borderId="19" xfId="0" applyNumberFormat="1" applyFont="1" applyBorder="1" applyAlignment="1">
      <alignment horizontal="center"/>
    </xf>
    <xf numFmtId="0" fontId="5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51" fillId="0" borderId="0" xfId="0" applyNumberFormat="1" applyFont="1" applyBorder="1" applyAlignment="1">
      <alignment horizontal="left"/>
    </xf>
    <xf numFmtId="0" fontId="50" fillId="0" borderId="0" xfId="0" applyNumberFormat="1" applyFont="1" applyBorder="1" applyAlignment="1">
      <alignment horizontal="center"/>
    </xf>
    <xf numFmtId="0" fontId="35" fillId="0" borderId="0" xfId="0" applyNumberFormat="1" applyFont="1" applyAlignment="1">
      <alignment horizontal="center"/>
    </xf>
    <xf numFmtId="0" fontId="52" fillId="0" borderId="0" xfId="0" applyFont="1" applyAlignment="1">
      <alignment horizontal="center"/>
    </xf>
    <xf numFmtId="0" fontId="31" fillId="0" borderId="0" xfId="0" applyFont="1" applyFill="1" applyAlignment="1">
      <alignment horizontal="center"/>
    </xf>
    <xf numFmtId="0" fontId="31" fillId="0" borderId="21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53" fillId="0" borderId="21" xfId="0" applyNumberFormat="1" applyFont="1" applyBorder="1" applyAlignment="1">
      <alignment horizontal="left"/>
    </xf>
    <xf numFmtId="0" fontId="21" fillId="0" borderId="38" xfId="0" applyNumberFormat="1" applyFont="1" applyBorder="1" applyAlignment="1">
      <alignment horizontal="center"/>
    </xf>
    <xf numFmtId="0" fontId="52" fillId="0" borderId="19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50" fillId="0" borderId="38" xfId="0" applyNumberFormat="1" applyFont="1" applyBorder="1" applyAlignment="1">
      <alignment horizontal="left"/>
    </xf>
    <xf numFmtId="0" fontId="8" fillId="0" borderId="26" xfId="0" applyNumberFormat="1" applyFont="1" applyFill="1" applyBorder="1" applyAlignment="1" applyProtection="1">
      <alignment horizontal="center"/>
    </xf>
    <xf numFmtId="0" fontId="8" fillId="0" borderId="22" xfId="0" applyNumberFormat="1" applyFont="1" applyFill="1" applyBorder="1" applyAlignment="1" applyProtection="1">
      <alignment horizontal="center"/>
    </xf>
    <xf numFmtId="0" fontId="6" fillId="0" borderId="38" xfId="0" applyNumberFormat="1" applyFont="1" applyBorder="1" applyAlignment="1">
      <alignment horizontal="center"/>
    </xf>
    <xf numFmtId="0" fontId="0" fillId="0" borderId="38" xfId="0" applyNumberFormat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31" fillId="0" borderId="21" xfId="0" applyNumberFormat="1" applyFont="1" applyBorder="1" applyAlignment="1">
      <alignment horizontal="center"/>
    </xf>
    <xf numFmtId="0" fontId="50" fillId="0" borderId="30" xfId="0" applyNumberFormat="1" applyFont="1" applyBorder="1" applyAlignment="1">
      <alignment horizontal="left"/>
    </xf>
    <xf numFmtId="0" fontId="28" fillId="0" borderId="27" xfId="0" applyFont="1" applyFill="1" applyBorder="1" applyAlignment="1" applyProtection="1">
      <alignment horizontal="center"/>
    </xf>
    <xf numFmtId="0" fontId="30" fillId="0" borderId="23" xfId="0" applyFont="1" applyBorder="1" applyAlignment="1">
      <alignment horizontal="center"/>
    </xf>
    <xf numFmtId="0" fontId="36" fillId="0" borderId="24" xfId="0" applyFont="1" applyFill="1" applyBorder="1" applyAlignment="1" applyProtection="1">
      <alignment horizontal="center"/>
    </xf>
    <xf numFmtId="0" fontId="38" fillId="0" borderId="23" xfId="0" applyFont="1" applyBorder="1" applyAlignment="1">
      <alignment horizontal="center"/>
    </xf>
    <xf numFmtId="0" fontId="29" fillId="0" borderId="24" xfId="0" applyFont="1" applyFill="1" applyBorder="1" applyAlignment="1" applyProtection="1">
      <alignment horizontal="center"/>
    </xf>
    <xf numFmtId="0" fontId="29" fillId="0" borderId="23" xfId="0" applyFont="1" applyFill="1" applyBorder="1" applyAlignment="1" applyProtection="1">
      <alignment horizontal="center"/>
    </xf>
    <xf numFmtId="0" fontId="37" fillId="0" borderId="7" xfId="0" applyFont="1" applyFill="1" applyBorder="1" applyAlignment="1" applyProtection="1">
      <alignment horizontal="center"/>
    </xf>
    <xf numFmtId="0" fontId="39" fillId="0" borderId="31" xfId="0" applyFont="1" applyFill="1" applyBorder="1" applyAlignment="1">
      <alignment horizontal="center"/>
    </xf>
    <xf numFmtId="0" fontId="37" fillId="0" borderId="31" xfId="0" applyFont="1" applyFill="1" applyBorder="1" applyAlignment="1" applyProtection="1">
      <alignment horizontal="center"/>
    </xf>
    <xf numFmtId="0" fontId="26" fillId="0" borderId="31" xfId="0" applyFont="1" applyFill="1" applyBorder="1" applyAlignment="1" applyProtection="1">
      <alignment horizontal="center"/>
    </xf>
    <xf numFmtId="0" fontId="1" fillId="0" borderId="31" xfId="0" applyFont="1" applyFill="1" applyBorder="1" applyAlignment="1">
      <alignment horizontal="center"/>
    </xf>
    <xf numFmtId="0" fontId="49" fillId="0" borderId="24" xfId="0" applyFont="1" applyFill="1" applyBorder="1" applyAlignment="1" applyProtection="1">
      <alignment horizontal="center"/>
    </xf>
    <xf numFmtId="0" fontId="49" fillId="0" borderId="23" xfId="0" applyFont="1" applyFill="1" applyBorder="1" applyAlignment="1" applyProtection="1">
      <alignment horizontal="center"/>
    </xf>
    <xf numFmtId="0" fontId="48" fillId="0" borderId="32" xfId="0" applyNumberFormat="1" applyFont="1" applyBorder="1" applyAlignment="1" applyProtection="1">
      <alignment horizontal="center" vertical="center"/>
    </xf>
    <xf numFmtId="0" fontId="48" fillId="0" borderId="33" xfId="0" applyNumberFormat="1" applyFont="1" applyBorder="1" applyAlignment="1" applyProtection="1">
      <alignment horizontal="center" vertical="center"/>
    </xf>
    <xf numFmtId="0" fontId="16" fillId="0" borderId="32" xfId="0" applyNumberFormat="1" applyFont="1" applyBorder="1" applyAlignment="1" applyProtection="1">
      <alignment horizontal="center" vertical="center"/>
    </xf>
    <xf numFmtId="0" fontId="16" fillId="0" borderId="33" xfId="0" applyNumberFormat="1" applyFont="1" applyBorder="1" applyAlignment="1" applyProtection="1">
      <alignment horizontal="center" vertical="center"/>
    </xf>
    <xf numFmtId="0" fontId="36" fillId="0" borderId="27" xfId="0" applyFont="1" applyFill="1" applyBorder="1" applyAlignment="1" applyProtection="1">
      <alignment horizontal="center"/>
    </xf>
    <xf numFmtId="0" fontId="16" fillId="0" borderId="42" xfId="0" applyNumberFormat="1" applyFont="1" applyBorder="1" applyAlignment="1" applyProtection="1">
      <alignment horizontal="center" vertical="center"/>
    </xf>
    <xf numFmtId="0" fontId="16" fillId="0" borderId="18" xfId="0" applyNumberFormat="1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26" fillId="0" borderId="16" xfId="0" applyFont="1" applyFill="1" applyBorder="1" applyAlignment="1" applyProtection="1">
      <alignment horizontal="center"/>
    </xf>
    <xf numFmtId="0" fontId="1" fillId="0" borderId="7" xfId="0" applyFont="1" applyFill="1" applyBorder="1" applyAlignment="1">
      <alignment horizontal="center"/>
    </xf>
    <xf numFmtId="0" fontId="50" fillId="0" borderId="38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FFFF99"/>
      <color rgb="FFCCFF99"/>
      <color rgb="FFFF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462395</xdr:colOff>
      <xdr:row>5</xdr:row>
      <xdr:rowOff>169717</xdr:rowOff>
    </xdr:from>
    <xdr:to>
      <xdr:col>4</xdr:col>
      <xdr:colOff>194829</xdr:colOff>
      <xdr:row>6</xdr:row>
      <xdr:rowOff>184438</xdr:rowOff>
    </xdr:to>
    <xdr:pic>
      <xdr:nvPicPr>
        <xdr:cNvPr id="2049" name="Picture 1" descr="22857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6545" y="3255817"/>
          <a:ext cx="380134" cy="395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465571</xdr:colOff>
      <xdr:row>7</xdr:row>
      <xdr:rowOff>168275</xdr:rowOff>
    </xdr:from>
    <xdr:to>
      <xdr:col>6</xdr:col>
      <xdr:colOff>198005</xdr:colOff>
      <xdr:row>8</xdr:row>
      <xdr:rowOff>182996</xdr:rowOff>
    </xdr:to>
    <xdr:pic>
      <xdr:nvPicPr>
        <xdr:cNvPr id="2052" name="Picture 4" descr="22857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5121" y="4016375"/>
          <a:ext cx="380134" cy="395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468746</xdr:colOff>
      <xdr:row>9</xdr:row>
      <xdr:rowOff>200025</xdr:rowOff>
    </xdr:from>
    <xdr:to>
      <xdr:col>8</xdr:col>
      <xdr:colOff>201180</xdr:colOff>
      <xdr:row>10</xdr:row>
      <xdr:rowOff>205221</xdr:rowOff>
    </xdr:to>
    <xdr:pic>
      <xdr:nvPicPr>
        <xdr:cNvPr id="2053" name="Picture 5" descr="22857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696" y="4810125"/>
          <a:ext cx="380134" cy="386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452871</xdr:colOff>
      <xdr:row>11</xdr:row>
      <xdr:rowOff>190500</xdr:rowOff>
    </xdr:from>
    <xdr:to>
      <xdr:col>10</xdr:col>
      <xdr:colOff>204355</xdr:colOff>
      <xdr:row>12</xdr:row>
      <xdr:rowOff>205220</xdr:rowOff>
    </xdr:to>
    <xdr:pic>
      <xdr:nvPicPr>
        <xdr:cNvPr id="2054" name="Picture 6" descr="22857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221" y="5562600"/>
          <a:ext cx="399184" cy="39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465571</xdr:colOff>
      <xdr:row>13</xdr:row>
      <xdr:rowOff>184150</xdr:rowOff>
    </xdr:from>
    <xdr:to>
      <xdr:col>12</xdr:col>
      <xdr:colOff>198005</xdr:colOff>
      <xdr:row>14</xdr:row>
      <xdr:rowOff>198870</xdr:rowOff>
    </xdr:to>
    <xdr:pic>
      <xdr:nvPicPr>
        <xdr:cNvPr id="2055" name="Picture 7" descr="2285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1321" y="6318250"/>
          <a:ext cx="380134" cy="39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421121</xdr:colOff>
      <xdr:row>19</xdr:row>
      <xdr:rowOff>190500</xdr:rowOff>
    </xdr:from>
    <xdr:to>
      <xdr:col>18</xdr:col>
      <xdr:colOff>172605</xdr:colOff>
      <xdr:row>20</xdr:row>
      <xdr:rowOff>195695</xdr:rowOff>
    </xdr:to>
    <xdr:pic>
      <xdr:nvPicPr>
        <xdr:cNvPr id="2058" name="Picture 10" descr="228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7671" y="7848600"/>
          <a:ext cx="399184" cy="38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462396</xdr:colOff>
      <xdr:row>21</xdr:row>
      <xdr:rowOff>203200</xdr:rowOff>
    </xdr:from>
    <xdr:to>
      <xdr:col>20</xdr:col>
      <xdr:colOff>213880</xdr:colOff>
      <xdr:row>22</xdr:row>
      <xdr:rowOff>208395</xdr:rowOff>
    </xdr:to>
    <xdr:pic>
      <xdr:nvPicPr>
        <xdr:cNvPr id="2061" name="Picture 13" descr="22857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6246" y="8623300"/>
          <a:ext cx="399184" cy="38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532246</xdr:colOff>
      <xdr:row>23</xdr:row>
      <xdr:rowOff>174625</xdr:rowOff>
    </xdr:from>
    <xdr:to>
      <xdr:col>22</xdr:col>
      <xdr:colOff>251981</xdr:colOff>
      <xdr:row>24</xdr:row>
      <xdr:rowOff>167121</xdr:rowOff>
    </xdr:to>
    <xdr:pic>
      <xdr:nvPicPr>
        <xdr:cNvPr id="11" name="Picture 88" descr="2285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91396" y="10118725"/>
          <a:ext cx="367435" cy="373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463839</xdr:colOff>
      <xdr:row>15</xdr:row>
      <xdr:rowOff>165101</xdr:rowOff>
    </xdr:from>
    <xdr:to>
      <xdr:col>14</xdr:col>
      <xdr:colOff>190500</xdr:colOff>
      <xdr:row>16</xdr:row>
      <xdr:rowOff>179821</xdr:rowOff>
    </xdr:to>
    <xdr:pic>
      <xdr:nvPicPr>
        <xdr:cNvPr id="15" name="Picture 7" descr="228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989" y="7061201"/>
          <a:ext cx="374361" cy="39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457200</xdr:colOff>
      <xdr:row>17</xdr:row>
      <xdr:rowOff>190500</xdr:rowOff>
    </xdr:from>
    <xdr:to>
      <xdr:col>16</xdr:col>
      <xdr:colOff>183861</xdr:colOff>
      <xdr:row>18</xdr:row>
      <xdr:rowOff>205220</xdr:rowOff>
    </xdr:to>
    <xdr:pic>
      <xdr:nvPicPr>
        <xdr:cNvPr id="16" name="Picture 7" descr="22857">
          <a:extLst>
            <a:ext uri="{FF2B5EF4-FFF2-40B4-BE49-F238E27FC236}">
              <a16:creationId xmlns:a16="http://schemas.microsoft.com/office/drawing/2014/main" id="{CD549B02-1979-4E3C-B664-F6DE7A23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7848600"/>
          <a:ext cx="374361" cy="39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155"/>
  <sheetViews>
    <sheetView tabSelected="1" topLeftCell="A2" zoomScale="50" zoomScaleNormal="50" workbookViewId="0">
      <selection activeCell="AW59" sqref="AW59"/>
    </sheetView>
  </sheetViews>
  <sheetFormatPr baseColWidth="10" defaultColWidth="11.42578125" defaultRowHeight="20.25" x14ac:dyDescent="0.3"/>
  <cols>
    <col min="1" max="1" width="30.140625" style="3" customWidth="1"/>
    <col min="2" max="2" width="5.42578125" style="3" customWidth="1"/>
    <col min="3" max="3" width="5" style="3" customWidth="1"/>
    <col min="4" max="4" width="9.7109375" style="5" customWidth="1"/>
    <col min="5" max="5" width="9.7109375" style="9" customWidth="1"/>
    <col min="6" max="6" width="9.7109375" style="5" customWidth="1"/>
    <col min="7" max="7" width="9.7109375" style="9" customWidth="1"/>
    <col min="8" max="8" width="9.7109375" style="5" customWidth="1"/>
    <col min="9" max="9" width="9.7109375" style="9" customWidth="1"/>
    <col min="10" max="10" width="9.7109375" style="5" customWidth="1"/>
    <col min="11" max="11" width="9.7109375" style="9" customWidth="1"/>
    <col min="12" max="12" width="9.7109375" style="5" customWidth="1"/>
    <col min="13" max="13" width="9.7109375" style="9" customWidth="1"/>
    <col min="14" max="14" width="9.7109375" style="5" customWidth="1"/>
    <col min="15" max="15" width="9.7109375" style="9" customWidth="1"/>
    <col min="16" max="16" width="9.7109375" style="5" customWidth="1"/>
    <col min="17" max="17" width="9.7109375" style="9" customWidth="1"/>
    <col min="18" max="18" width="9.7109375" style="5" customWidth="1"/>
    <col min="19" max="19" width="9.7109375" style="9" customWidth="1"/>
    <col min="20" max="20" width="9.7109375" style="5" customWidth="1"/>
    <col min="21" max="21" width="9.7109375" style="9" customWidth="1"/>
    <col min="22" max="22" width="9.7109375" style="5" customWidth="1"/>
    <col min="23" max="23" width="9.7109375" style="9" customWidth="1"/>
    <col min="24" max="25" width="9.7109375" style="93" hidden="1" customWidth="1"/>
    <col min="26" max="33" width="9.7109375" style="9" hidden="1" customWidth="1"/>
    <col min="34" max="35" width="9.7109375" style="7" customWidth="1"/>
    <col min="36" max="37" width="9.7109375" style="11" customWidth="1"/>
    <col min="38" max="38" width="9.7109375" style="13" customWidth="1"/>
    <col min="39" max="39" width="9.7109375" style="20" customWidth="1"/>
    <col min="40" max="40" width="12" style="20" hidden="1" customWidth="1"/>
    <col min="41" max="41" width="10" style="20" hidden="1" customWidth="1"/>
    <col min="42" max="42" width="10" style="20" customWidth="1"/>
    <col min="43" max="43" width="10.85546875" style="20" hidden="1" customWidth="1"/>
    <col min="44" max="44" width="9.7109375" style="74" customWidth="1"/>
    <col min="45" max="45" width="7.85546875" style="74" customWidth="1"/>
    <col min="46" max="46" width="7.7109375" style="75" customWidth="1"/>
    <col min="47" max="47" width="8.28515625" style="75" customWidth="1"/>
    <col min="48" max="48" width="8.5703125" style="1" customWidth="1"/>
    <col min="49" max="49" width="7.85546875" style="1" customWidth="1"/>
    <col min="50" max="16384" width="11.42578125" style="1"/>
  </cols>
  <sheetData>
    <row r="1" spans="1:47" s="2" customFormat="1" hidden="1" x14ac:dyDescent="0.3">
      <c r="D1" s="4"/>
      <c r="E1" s="8"/>
      <c r="F1" s="4"/>
      <c r="G1" s="8"/>
      <c r="H1" s="4"/>
      <c r="I1" s="8"/>
      <c r="J1" s="4"/>
      <c r="K1" s="8"/>
      <c r="L1" s="4"/>
      <c r="M1" s="8"/>
      <c r="N1" s="4"/>
      <c r="O1" s="8"/>
      <c r="P1" s="4"/>
      <c r="Q1" s="8"/>
      <c r="R1" s="4"/>
      <c r="S1" s="8"/>
      <c r="T1" s="4"/>
      <c r="U1" s="8"/>
      <c r="V1" s="4"/>
      <c r="W1" s="8"/>
      <c r="X1" s="89"/>
      <c r="Y1" s="89"/>
      <c r="Z1" s="8"/>
      <c r="AA1" s="8"/>
      <c r="AB1" s="8"/>
      <c r="AC1" s="8"/>
      <c r="AD1" s="8"/>
      <c r="AE1" s="8"/>
      <c r="AF1" s="8"/>
      <c r="AG1" s="8"/>
      <c r="AH1" s="6"/>
      <c r="AI1" s="6"/>
      <c r="AJ1" s="10"/>
      <c r="AK1" s="10"/>
      <c r="AL1" s="12"/>
      <c r="AM1" s="19"/>
      <c r="AN1" s="19"/>
      <c r="AO1" s="19"/>
      <c r="AP1" s="19"/>
      <c r="AQ1" s="19"/>
      <c r="AR1" s="72"/>
      <c r="AS1" s="72"/>
      <c r="AT1" s="73"/>
      <c r="AU1" s="73"/>
    </row>
    <row r="2" spans="1:47" ht="32.25" customHeight="1" x14ac:dyDescent="0.45">
      <c r="A2" s="24"/>
      <c r="B2" s="24"/>
      <c r="C2" s="24"/>
      <c r="D2" s="25"/>
      <c r="E2" s="26"/>
      <c r="F2" s="27" t="s">
        <v>26</v>
      </c>
      <c r="G2" s="28"/>
      <c r="H2" s="27"/>
      <c r="I2" s="26"/>
      <c r="J2" s="58"/>
      <c r="K2" s="59"/>
      <c r="L2" s="29"/>
      <c r="M2" s="26"/>
      <c r="N2" s="25"/>
      <c r="O2" s="26"/>
      <c r="P2" s="25"/>
      <c r="Q2" s="26"/>
      <c r="R2" s="25"/>
      <c r="S2" s="26"/>
      <c r="T2" s="25"/>
      <c r="U2" s="26"/>
      <c r="V2" s="25"/>
      <c r="W2" s="26"/>
      <c r="X2" s="90"/>
      <c r="Y2" s="90"/>
      <c r="Z2" s="26"/>
      <c r="AA2" s="26"/>
      <c r="AB2" s="26"/>
      <c r="AC2" s="26"/>
      <c r="AD2" s="26"/>
      <c r="AE2" s="26"/>
      <c r="AF2" s="26"/>
      <c r="AG2" s="26"/>
      <c r="AH2" s="48"/>
      <c r="AI2" s="15"/>
      <c r="AJ2" s="14"/>
    </row>
    <row r="3" spans="1:47" ht="2.25" customHeight="1" x14ac:dyDescent="0.3">
      <c r="A3" s="24"/>
      <c r="B3" s="24"/>
      <c r="C3" s="24"/>
      <c r="D3" s="30"/>
      <c r="E3" s="31"/>
      <c r="F3" s="30"/>
      <c r="G3" s="31"/>
      <c r="H3" s="30"/>
      <c r="I3" s="31"/>
      <c r="J3" s="30"/>
      <c r="K3" s="31"/>
      <c r="L3" s="25"/>
      <c r="M3" s="26"/>
      <c r="N3" s="25"/>
      <c r="O3" s="26"/>
      <c r="P3" s="25"/>
      <c r="Q3" s="26"/>
      <c r="R3" s="25"/>
      <c r="S3" s="26"/>
      <c r="T3" s="25"/>
      <c r="U3" s="26"/>
      <c r="V3" s="25"/>
      <c r="W3" s="26"/>
      <c r="X3" s="90"/>
      <c r="Y3" s="90"/>
      <c r="Z3" s="26"/>
      <c r="AA3" s="26"/>
      <c r="AB3" s="26"/>
      <c r="AC3" s="26"/>
      <c r="AD3" s="26"/>
      <c r="AE3" s="26"/>
      <c r="AF3" s="26"/>
      <c r="AG3" s="26"/>
    </row>
    <row r="4" spans="1:47" ht="191.45" customHeight="1" x14ac:dyDescent="0.3">
      <c r="A4" s="100" t="s">
        <v>13</v>
      </c>
      <c r="B4" s="101"/>
      <c r="C4" s="54"/>
      <c r="D4" s="156" t="s">
        <v>14</v>
      </c>
      <c r="E4" s="157"/>
      <c r="F4" s="158" t="s">
        <v>15</v>
      </c>
      <c r="G4" s="157" t="s">
        <v>16</v>
      </c>
      <c r="H4" s="156" t="s">
        <v>17</v>
      </c>
      <c r="I4" s="157"/>
      <c r="J4" s="158" t="s">
        <v>18</v>
      </c>
      <c r="K4" s="157"/>
      <c r="L4" s="156" t="s">
        <v>19</v>
      </c>
      <c r="M4" s="157"/>
      <c r="N4" s="158" t="s">
        <v>20</v>
      </c>
      <c r="O4" s="157"/>
      <c r="P4" s="156" t="s">
        <v>22</v>
      </c>
      <c r="Q4" s="157" t="s">
        <v>23</v>
      </c>
      <c r="R4" s="158" t="s">
        <v>21</v>
      </c>
      <c r="S4" s="157"/>
      <c r="T4" s="156" t="s">
        <v>24</v>
      </c>
      <c r="U4" s="157"/>
      <c r="V4" s="158" t="s">
        <v>25</v>
      </c>
      <c r="W4" s="157"/>
      <c r="X4" s="159"/>
      <c r="Y4" s="160"/>
      <c r="Z4" s="159"/>
      <c r="AA4" s="160"/>
      <c r="AB4" s="163"/>
      <c r="AC4" s="103"/>
      <c r="AD4" s="112"/>
      <c r="AE4" s="111"/>
      <c r="AF4" s="80"/>
      <c r="AG4" s="94"/>
      <c r="AH4" s="32" t="s">
        <v>0</v>
      </c>
      <c r="AI4" s="33"/>
      <c r="AJ4" s="34" t="s">
        <v>1</v>
      </c>
      <c r="AK4" s="35"/>
      <c r="AL4" s="36" t="s">
        <v>2</v>
      </c>
      <c r="AM4" s="41" t="s">
        <v>6</v>
      </c>
      <c r="AN4" s="37"/>
      <c r="AO4" s="37"/>
      <c r="AP4" s="37"/>
      <c r="AQ4" s="37"/>
      <c r="AR4" s="76"/>
    </row>
    <row r="5" spans="1:47" ht="23.25" customHeight="1" thickBot="1" x14ac:dyDescent="0.35">
      <c r="A5" s="57">
        <f ca="1">TODAY()</f>
        <v>46192</v>
      </c>
      <c r="B5" s="139">
        <f>SUM(B6:B31)</f>
        <v>0</v>
      </c>
      <c r="C5" s="56"/>
      <c r="D5" s="49"/>
      <c r="E5" s="50"/>
      <c r="F5" s="49"/>
      <c r="G5" s="50"/>
      <c r="H5" s="49"/>
      <c r="I5" s="50"/>
      <c r="J5" s="49"/>
      <c r="K5" s="50"/>
      <c r="L5" s="51"/>
      <c r="M5" s="53"/>
      <c r="N5" s="52"/>
      <c r="O5" s="53"/>
      <c r="P5" s="52"/>
      <c r="Q5" s="53"/>
      <c r="R5" s="52"/>
      <c r="S5" s="53"/>
      <c r="T5" s="52"/>
      <c r="U5" s="53"/>
      <c r="V5" s="52"/>
      <c r="W5" s="53"/>
      <c r="X5" s="91"/>
      <c r="Y5" s="92"/>
      <c r="Z5" s="52"/>
      <c r="AA5" s="53"/>
      <c r="AB5" s="109"/>
      <c r="AC5" s="53"/>
      <c r="AD5" s="109"/>
      <c r="AE5" s="53"/>
      <c r="AF5" s="52"/>
      <c r="AG5" s="53"/>
      <c r="AH5" s="42"/>
      <c r="AI5" s="43"/>
      <c r="AJ5" s="38"/>
      <c r="AK5" s="38"/>
      <c r="AL5" s="44"/>
      <c r="AM5" s="45"/>
      <c r="AN5" s="37"/>
      <c r="AO5" s="37"/>
      <c r="AP5" s="37"/>
      <c r="AQ5" s="37"/>
      <c r="AR5" s="76"/>
    </row>
    <row r="6" spans="1:47" s="13" customFormat="1" ht="30" customHeight="1" x14ac:dyDescent="0.3">
      <c r="A6" s="170" t="str">
        <f>D$4</f>
        <v>Triple One</v>
      </c>
      <c r="B6" s="148"/>
      <c r="C6" s="126" t="s">
        <v>4</v>
      </c>
      <c r="D6" s="171"/>
      <c r="E6" s="172"/>
      <c r="F6" s="173">
        <v>7</v>
      </c>
      <c r="G6" s="174">
        <v>8</v>
      </c>
      <c r="H6" s="171">
        <v>6</v>
      </c>
      <c r="I6" s="172">
        <v>9</v>
      </c>
      <c r="J6" s="173">
        <v>2</v>
      </c>
      <c r="K6" s="174">
        <v>13</v>
      </c>
      <c r="L6" s="171">
        <v>7</v>
      </c>
      <c r="M6" s="172">
        <v>8</v>
      </c>
      <c r="N6" s="173">
        <v>0</v>
      </c>
      <c r="O6" s="175">
        <v>15</v>
      </c>
      <c r="P6" s="173"/>
      <c r="Q6" s="175"/>
      <c r="R6" s="173">
        <v>7</v>
      </c>
      <c r="S6" s="174">
        <v>8</v>
      </c>
      <c r="T6" s="171">
        <v>5</v>
      </c>
      <c r="U6" s="172">
        <v>10</v>
      </c>
      <c r="V6" s="173">
        <v>6</v>
      </c>
      <c r="W6" s="172">
        <v>9</v>
      </c>
      <c r="X6" s="173"/>
      <c r="Y6" s="172"/>
      <c r="Z6" s="173"/>
      <c r="AA6" s="172"/>
      <c r="AB6" s="176"/>
      <c r="AC6" s="172"/>
      <c r="AD6" s="128"/>
      <c r="AE6" s="127"/>
      <c r="AF6" s="177"/>
      <c r="AG6" s="127"/>
      <c r="AH6" s="129">
        <f t="shared" ref="AH6:AH7" si="0">SUM(V6+T6+R6+P6+N6+L6+J6+H6+F6+D6+X6+Z6+AB6+AD6+AF6)</f>
        <v>40</v>
      </c>
      <c r="AI6" s="130">
        <f t="shared" ref="AI6:AI7" si="1">SUM(W6+U6+S6+Q6+O6+M6+K6+I6+G6+E6+Y6+AA6+AC6+AE6+AG6)</f>
        <v>80</v>
      </c>
      <c r="AJ6" s="267">
        <f>SUM(AH6+AH7)</f>
        <v>80</v>
      </c>
      <c r="AK6" s="267">
        <f>SUM(AI6+AI7)</f>
        <v>160</v>
      </c>
      <c r="AL6" s="271">
        <f t="shared" ref="AL6" si="2">IF(AJ6="","",RANK(AJ6,$AJ$6:$AJ$35,0))</f>
        <v>8</v>
      </c>
      <c r="AM6" s="288">
        <f>(COUNTA(D6:AG6)+COUNTA(D7:AG7))/2</f>
        <v>16</v>
      </c>
      <c r="AN6" s="55">
        <f>AJ6/AM6</f>
        <v>5</v>
      </c>
      <c r="AO6" s="55">
        <f>AK6/AM6</f>
        <v>10</v>
      </c>
      <c r="AP6" s="55"/>
      <c r="AQ6" s="37">
        <f>IF(AN6="","",RANK(AN6,$AN$6:$AN$35,0))</f>
        <v>9</v>
      </c>
      <c r="AR6" s="76"/>
      <c r="AS6" s="74"/>
      <c r="AT6" s="74"/>
      <c r="AU6" s="74"/>
    </row>
    <row r="7" spans="1:47" ht="30" customHeight="1" thickBot="1" x14ac:dyDescent="0.35">
      <c r="A7" s="79"/>
      <c r="B7" s="147"/>
      <c r="C7" s="102" t="s">
        <v>5</v>
      </c>
      <c r="D7" s="178"/>
      <c r="E7" s="166"/>
      <c r="F7" s="179">
        <v>1</v>
      </c>
      <c r="G7" s="180">
        <v>14</v>
      </c>
      <c r="H7" s="178">
        <v>8</v>
      </c>
      <c r="I7" s="166">
        <v>7</v>
      </c>
      <c r="J7" s="169">
        <v>3</v>
      </c>
      <c r="K7" s="181">
        <v>12</v>
      </c>
      <c r="L7" s="178">
        <v>7</v>
      </c>
      <c r="M7" s="166">
        <v>8</v>
      </c>
      <c r="N7" s="169">
        <v>2</v>
      </c>
      <c r="O7" s="166">
        <v>13</v>
      </c>
      <c r="P7" s="182"/>
      <c r="Q7" s="183"/>
      <c r="R7" s="169">
        <v>6</v>
      </c>
      <c r="S7" s="181">
        <v>9</v>
      </c>
      <c r="T7" s="178">
        <v>5</v>
      </c>
      <c r="U7" s="166">
        <v>10</v>
      </c>
      <c r="V7" s="169">
        <v>8</v>
      </c>
      <c r="W7" s="166">
        <v>7</v>
      </c>
      <c r="X7" s="169"/>
      <c r="Y7" s="166"/>
      <c r="Z7" s="169"/>
      <c r="AA7" s="166"/>
      <c r="AB7" s="184"/>
      <c r="AC7" s="166"/>
      <c r="AD7" s="110"/>
      <c r="AE7" s="61"/>
      <c r="AF7" s="62"/>
      <c r="AG7" s="61"/>
      <c r="AH7" s="260">
        <f t="shared" si="0"/>
        <v>40</v>
      </c>
      <c r="AI7" s="261">
        <f t="shared" si="1"/>
        <v>80</v>
      </c>
      <c r="AJ7" s="268"/>
      <c r="AK7" s="268"/>
      <c r="AL7" s="272"/>
      <c r="AM7" s="289"/>
      <c r="AN7" s="39"/>
      <c r="AO7" s="39"/>
      <c r="AP7" s="39"/>
      <c r="AQ7" s="37"/>
      <c r="AR7" s="76"/>
    </row>
    <row r="8" spans="1:47" s="13" customFormat="1" ht="30" customHeight="1" x14ac:dyDescent="0.3">
      <c r="A8" s="149" t="str">
        <f>F$4</f>
        <v>Strandjungs plus</v>
      </c>
      <c r="B8" s="162"/>
      <c r="C8" s="131" t="s">
        <v>4</v>
      </c>
      <c r="D8" s="185">
        <v>8</v>
      </c>
      <c r="E8" s="186">
        <v>7</v>
      </c>
      <c r="F8" s="187"/>
      <c r="G8" s="188"/>
      <c r="H8" s="185">
        <v>11</v>
      </c>
      <c r="I8" s="186">
        <v>4</v>
      </c>
      <c r="J8" s="173">
        <v>8</v>
      </c>
      <c r="K8" s="174">
        <v>7</v>
      </c>
      <c r="L8" s="185">
        <v>13</v>
      </c>
      <c r="M8" s="186">
        <v>2</v>
      </c>
      <c r="N8" s="187">
        <v>5</v>
      </c>
      <c r="O8" s="186">
        <v>10</v>
      </c>
      <c r="P8" s="185">
        <v>9</v>
      </c>
      <c r="Q8" s="186">
        <v>6</v>
      </c>
      <c r="R8" s="187">
        <v>14</v>
      </c>
      <c r="S8" s="188">
        <v>1</v>
      </c>
      <c r="T8" s="171">
        <v>13</v>
      </c>
      <c r="U8" s="172">
        <v>2</v>
      </c>
      <c r="V8" s="187">
        <v>14</v>
      </c>
      <c r="W8" s="172">
        <v>1</v>
      </c>
      <c r="X8" s="187"/>
      <c r="Y8" s="186"/>
      <c r="Z8" s="187"/>
      <c r="AA8" s="186"/>
      <c r="AB8" s="189"/>
      <c r="AC8" s="186"/>
      <c r="AD8" s="150"/>
      <c r="AE8" s="151"/>
      <c r="AF8" s="152"/>
      <c r="AG8" s="127"/>
      <c r="AH8" s="129">
        <f t="shared" ref="AH8:AH35" si="3">SUM(V8+T8+R8+P8+N8+L8+J8+H8+F8+D8+X8+Z8+AB8+AD8+AF8)</f>
        <v>95</v>
      </c>
      <c r="AI8" s="130">
        <f t="shared" ref="AI8:AI35" si="4">SUM(W8+U8+S8+Q8+O8+M8+K8+I8+G8+E8+Y8+AA8+AC8+AE8+AG8)</f>
        <v>40</v>
      </c>
      <c r="AJ8" s="267">
        <f>SUM(AH8+AH9)</f>
        <v>199</v>
      </c>
      <c r="AK8" s="267">
        <f>SUM(AI8+AI9)</f>
        <v>71</v>
      </c>
      <c r="AL8" s="271">
        <f t="shared" ref="AL8" si="5">IF(AJ8="","",RANK(AJ8,$AJ$6:$AJ$35,0))</f>
        <v>2</v>
      </c>
      <c r="AM8" s="288">
        <f>(COUNTA(D8:AG8)+COUNTA(D9:AG9))/2</f>
        <v>18</v>
      </c>
      <c r="AN8" s="55">
        <f t="shared" ref="AN8" si="6">AJ8/AM8</f>
        <v>11.055555555555555</v>
      </c>
      <c r="AO8" s="55">
        <f t="shared" ref="AO8" si="7">AK8/AM8</f>
        <v>3.9444444444444446</v>
      </c>
      <c r="AP8" s="55"/>
      <c r="AQ8" s="37">
        <f t="shared" ref="AQ8" si="8">IF(AN8="","",RANK(AN8,$AN$6:$AN$35,0))</f>
        <v>2</v>
      </c>
      <c r="AR8" s="76"/>
      <c r="AS8" s="74"/>
      <c r="AT8" s="74"/>
      <c r="AU8" s="74"/>
    </row>
    <row r="9" spans="1:47" ht="30" customHeight="1" thickBot="1" x14ac:dyDescent="0.35">
      <c r="A9" s="161" t="s">
        <v>16</v>
      </c>
      <c r="B9" s="147"/>
      <c r="C9" s="102" t="s">
        <v>5</v>
      </c>
      <c r="D9" s="190">
        <v>14</v>
      </c>
      <c r="E9" s="191">
        <v>1</v>
      </c>
      <c r="F9" s="179"/>
      <c r="G9" s="180"/>
      <c r="H9" s="190">
        <v>9</v>
      </c>
      <c r="I9" s="191">
        <v>6</v>
      </c>
      <c r="J9" s="169">
        <v>10</v>
      </c>
      <c r="K9" s="181">
        <v>5</v>
      </c>
      <c r="L9" s="190">
        <v>15</v>
      </c>
      <c r="M9" s="191">
        <v>0</v>
      </c>
      <c r="N9" s="192">
        <v>7</v>
      </c>
      <c r="O9" s="191">
        <v>8</v>
      </c>
      <c r="P9" s="190">
        <v>11</v>
      </c>
      <c r="Q9" s="191">
        <v>4</v>
      </c>
      <c r="R9" s="192">
        <v>11</v>
      </c>
      <c r="S9" s="193">
        <v>4</v>
      </c>
      <c r="T9" s="178">
        <v>12</v>
      </c>
      <c r="U9" s="166">
        <v>3</v>
      </c>
      <c r="V9" s="192">
        <v>15</v>
      </c>
      <c r="W9" s="191">
        <v>0</v>
      </c>
      <c r="X9" s="192"/>
      <c r="Y9" s="191"/>
      <c r="Z9" s="192"/>
      <c r="AA9" s="191"/>
      <c r="AB9" s="194"/>
      <c r="AC9" s="191"/>
      <c r="AD9" s="143"/>
      <c r="AE9" s="144"/>
      <c r="AF9" s="145"/>
      <c r="AG9" s="144"/>
      <c r="AH9" s="260">
        <f t="shared" si="3"/>
        <v>104</v>
      </c>
      <c r="AI9" s="261">
        <f t="shared" si="4"/>
        <v>31</v>
      </c>
      <c r="AJ9" s="268"/>
      <c r="AK9" s="268"/>
      <c r="AL9" s="272"/>
      <c r="AM9" s="289"/>
      <c r="AN9" s="39"/>
      <c r="AO9" s="39"/>
      <c r="AP9" s="39"/>
      <c r="AQ9" s="37"/>
      <c r="AR9" s="76"/>
    </row>
    <row r="10" spans="1:47" s="13" customFormat="1" ht="30" customHeight="1" thickBot="1" x14ac:dyDescent="0.35">
      <c r="A10" s="132" t="str">
        <f>H$4</f>
        <v>Hummelflug</v>
      </c>
      <c r="B10" s="148"/>
      <c r="C10" s="131" t="s">
        <v>4</v>
      </c>
      <c r="D10" s="195">
        <v>9</v>
      </c>
      <c r="E10" s="175">
        <v>6</v>
      </c>
      <c r="F10" s="168">
        <v>4</v>
      </c>
      <c r="G10" s="196">
        <v>11</v>
      </c>
      <c r="H10" s="195"/>
      <c r="I10" s="175"/>
      <c r="J10" s="173">
        <v>7</v>
      </c>
      <c r="K10" s="174">
        <v>8</v>
      </c>
      <c r="L10" s="195">
        <v>12</v>
      </c>
      <c r="M10" s="175">
        <v>3</v>
      </c>
      <c r="N10" s="168">
        <v>2</v>
      </c>
      <c r="O10" s="175">
        <v>13</v>
      </c>
      <c r="P10" s="195"/>
      <c r="Q10" s="175"/>
      <c r="R10" s="168">
        <v>7</v>
      </c>
      <c r="S10" s="196">
        <v>8</v>
      </c>
      <c r="T10" s="171">
        <v>8</v>
      </c>
      <c r="U10" s="172">
        <v>7</v>
      </c>
      <c r="V10" s="168">
        <v>6</v>
      </c>
      <c r="W10" s="172">
        <v>9</v>
      </c>
      <c r="X10" s="168"/>
      <c r="Y10" s="175"/>
      <c r="Z10" s="168"/>
      <c r="AA10" s="175"/>
      <c r="AB10" s="197"/>
      <c r="AC10" s="175"/>
      <c r="AD10" s="135"/>
      <c r="AE10" s="134"/>
      <c r="AF10" s="133"/>
      <c r="AG10" s="127"/>
      <c r="AH10" s="129">
        <f t="shared" si="3"/>
        <v>55</v>
      </c>
      <c r="AI10" s="130">
        <f t="shared" si="4"/>
        <v>65</v>
      </c>
      <c r="AJ10" s="267">
        <f>SUM(AH10+AH11)</f>
        <v>109</v>
      </c>
      <c r="AK10" s="267">
        <f>SUM(AI10+AI11)</f>
        <v>131</v>
      </c>
      <c r="AL10" s="271">
        <f t="shared" ref="AL10" si="9">IF(AJ10="","",RANK(AJ10,$AJ$6:$AJ$35,0))</f>
        <v>5</v>
      </c>
      <c r="AM10" s="276">
        <f>(COUNTA(D10:AG10)+COUNTA(D11:AG11))/2</f>
        <v>16</v>
      </c>
      <c r="AN10" s="55">
        <f t="shared" ref="AN10" si="10">AJ10/AM10</f>
        <v>6.8125</v>
      </c>
      <c r="AO10" s="55">
        <f t="shared" ref="AO10" si="11">AK10/AM10</f>
        <v>8.1875</v>
      </c>
      <c r="AP10" s="55"/>
      <c r="AQ10" s="37">
        <f t="shared" ref="AQ10" si="12">IF(AN10="","",RANK(AN10,$AN$6:$AN$35,0))</f>
        <v>6</v>
      </c>
      <c r="AR10" s="76"/>
      <c r="AS10" s="74"/>
      <c r="AT10" s="74"/>
      <c r="AU10" s="74"/>
    </row>
    <row r="11" spans="1:47" ht="30" customHeight="1" thickBot="1" x14ac:dyDescent="0.35">
      <c r="A11" s="138"/>
      <c r="B11" s="147"/>
      <c r="C11" s="102" t="s">
        <v>5</v>
      </c>
      <c r="D11" s="178">
        <v>7</v>
      </c>
      <c r="E11" s="166">
        <v>8</v>
      </c>
      <c r="F11" s="179">
        <v>6</v>
      </c>
      <c r="G11" s="180">
        <v>9</v>
      </c>
      <c r="H11" s="178"/>
      <c r="I11" s="166"/>
      <c r="J11" s="169">
        <v>5</v>
      </c>
      <c r="K11" s="181">
        <v>10</v>
      </c>
      <c r="L11" s="178">
        <v>9</v>
      </c>
      <c r="M11" s="166">
        <v>6</v>
      </c>
      <c r="N11" s="169">
        <v>1</v>
      </c>
      <c r="O11" s="166">
        <v>14</v>
      </c>
      <c r="P11" s="182"/>
      <c r="Q11" s="183"/>
      <c r="R11" s="169">
        <v>10</v>
      </c>
      <c r="S11" s="181">
        <v>5</v>
      </c>
      <c r="T11" s="178">
        <v>9</v>
      </c>
      <c r="U11" s="166">
        <v>6</v>
      </c>
      <c r="V11" s="169">
        <v>7</v>
      </c>
      <c r="W11" s="166">
        <v>8</v>
      </c>
      <c r="X11" s="169"/>
      <c r="Y11" s="166"/>
      <c r="Z11" s="169"/>
      <c r="AA11" s="166"/>
      <c r="AB11" s="184"/>
      <c r="AC11" s="166"/>
      <c r="AD11" s="110"/>
      <c r="AE11" s="61"/>
      <c r="AF11" s="62"/>
      <c r="AG11" s="61"/>
      <c r="AH11" s="260">
        <f t="shared" si="3"/>
        <v>54</v>
      </c>
      <c r="AI11" s="261">
        <f t="shared" si="4"/>
        <v>66</v>
      </c>
      <c r="AJ11" s="268"/>
      <c r="AK11" s="268"/>
      <c r="AL11" s="272"/>
      <c r="AM11" s="277"/>
      <c r="AN11" s="39"/>
      <c r="AO11" s="39"/>
      <c r="AP11" s="39"/>
      <c r="AQ11" s="37"/>
      <c r="AR11" s="76"/>
    </row>
    <row r="12" spans="1:47" s="13" customFormat="1" ht="30" customHeight="1" thickBot="1" x14ac:dyDescent="0.35">
      <c r="A12" s="132" t="str">
        <f>J$4</f>
        <v>Zielwasser GmbH</v>
      </c>
      <c r="B12" s="148"/>
      <c r="C12" s="131" t="s">
        <v>4</v>
      </c>
      <c r="D12" s="195">
        <v>13</v>
      </c>
      <c r="E12" s="175">
        <v>2</v>
      </c>
      <c r="F12" s="168">
        <v>7</v>
      </c>
      <c r="G12" s="196">
        <v>8</v>
      </c>
      <c r="H12" s="195">
        <v>8</v>
      </c>
      <c r="I12" s="175">
        <v>7</v>
      </c>
      <c r="J12" s="173"/>
      <c r="K12" s="174"/>
      <c r="L12" s="195">
        <v>11</v>
      </c>
      <c r="M12" s="175">
        <v>4</v>
      </c>
      <c r="N12" s="168">
        <v>4</v>
      </c>
      <c r="O12" s="175">
        <v>11</v>
      </c>
      <c r="P12" s="195">
        <v>9</v>
      </c>
      <c r="Q12" s="175">
        <v>6</v>
      </c>
      <c r="R12" s="168">
        <v>9</v>
      </c>
      <c r="S12" s="196">
        <v>6</v>
      </c>
      <c r="T12" s="171">
        <v>6</v>
      </c>
      <c r="U12" s="172">
        <v>9</v>
      </c>
      <c r="V12" s="168">
        <v>11</v>
      </c>
      <c r="W12" s="172">
        <v>4</v>
      </c>
      <c r="X12" s="168"/>
      <c r="Y12" s="175"/>
      <c r="Z12" s="168"/>
      <c r="AA12" s="175"/>
      <c r="AB12" s="197"/>
      <c r="AC12" s="175"/>
      <c r="AD12" s="135"/>
      <c r="AE12" s="134"/>
      <c r="AF12" s="133"/>
      <c r="AG12" s="127"/>
      <c r="AH12" s="129">
        <f t="shared" si="3"/>
        <v>78</v>
      </c>
      <c r="AI12" s="130">
        <f t="shared" si="4"/>
        <v>57</v>
      </c>
      <c r="AJ12" s="267">
        <f>SUM(AH12+AH13)</f>
        <v>151</v>
      </c>
      <c r="AK12" s="267">
        <f>SUM(AI12+AI13)</f>
        <v>119</v>
      </c>
      <c r="AL12" s="271">
        <f t="shared" ref="AL12" si="13">IF(AJ12="","",RANK(AJ12,$AJ$6:$AJ$35,0))</f>
        <v>3</v>
      </c>
      <c r="AM12" s="276">
        <f>(COUNTA(D12:AG12)+COUNTA(D13:AG13))/2</f>
        <v>18</v>
      </c>
      <c r="AN12" s="55">
        <f t="shared" ref="AN12" si="14">AJ12/AM12</f>
        <v>8.3888888888888893</v>
      </c>
      <c r="AO12" s="55">
        <f t="shared" ref="AO12" si="15">AK12/AM12</f>
        <v>6.6111111111111107</v>
      </c>
      <c r="AP12" s="55"/>
      <c r="AQ12" s="37">
        <f t="shared" ref="AQ12" si="16">IF(AN12="","",RANK(AN12,$AN$6:$AN$35,0))</f>
        <v>3</v>
      </c>
      <c r="AR12" s="76"/>
      <c r="AS12" s="74"/>
      <c r="AT12" s="74"/>
      <c r="AU12" s="74"/>
    </row>
    <row r="13" spans="1:47" ht="30" customHeight="1" thickBot="1" x14ac:dyDescent="0.35">
      <c r="A13" s="79"/>
      <c r="B13" s="147"/>
      <c r="C13" s="102" t="s">
        <v>5</v>
      </c>
      <c r="D13" s="178">
        <v>12</v>
      </c>
      <c r="E13" s="166">
        <v>3</v>
      </c>
      <c r="F13" s="179">
        <v>5</v>
      </c>
      <c r="G13" s="180">
        <v>10</v>
      </c>
      <c r="H13" s="178">
        <v>10</v>
      </c>
      <c r="I13" s="166">
        <v>5</v>
      </c>
      <c r="J13" s="169"/>
      <c r="K13" s="181"/>
      <c r="L13" s="178">
        <v>8</v>
      </c>
      <c r="M13" s="166">
        <v>7</v>
      </c>
      <c r="N13" s="169">
        <v>4</v>
      </c>
      <c r="O13" s="166">
        <v>11</v>
      </c>
      <c r="P13" s="182">
        <v>10</v>
      </c>
      <c r="Q13" s="183">
        <v>5</v>
      </c>
      <c r="R13" s="169">
        <v>10</v>
      </c>
      <c r="S13" s="181">
        <v>5</v>
      </c>
      <c r="T13" s="178">
        <v>6</v>
      </c>
      <c r="U13" s="166">
        <v>9</v>
      </c>
      <c r="V13" s="169">
        <v>8</v>
      </c>
      <c r="W13" s="166">
        <v>7</v>
      </c>
      <c r="X13" s="169"/>
      <c r="Y13" s="166"/>
      <c r="Z13" s="169"/>
      <c r="AA13" s="166"/>
      <c r="AB13" s="184"/>
      <c r="AC13" s="166"/>
      <c r="AD13" s="110"/>
      <c r="AE13" s="61"/>
      <c r="AF13" s="62"/>
      <c r="AG13" s="61"/>
      <c r="AH13" s="260">
        <f t="shared" si="3"/>
        <v>73</v>
      </c>
      <c r="AI13" s="261">
        <f t="shared" si="4"/>
        <v>62</v>
      </c>
      <c r="AJ13" s="268"/>
      <c r="AK13" s="268"/>
      <c r="AL13" s="272"/>
      <c r="AM13" s="277"/>
      <c r="AN13" s="39"/>
      <c r="AO13" s="39"/>
      <c r="AP13" s="39"/>
      <c r="AQ13" s="37"/>
      <c r="AR13" s="76"/>
    </row>
    <row r="14" spans="1:47" ht="30" customHeight="1" thickBot="1" x14ac:dyDescent="0.35">
      <c r="A14" s="132" t="str">
        <f>L$4</f>
        <v>Die Skorpione</v>
      </c>
      <c r="B14" s="148"/>
      <c r="C14" s="131" t="s">
        <v>4</v>
      </c>
      <c r="D14" s="195">
        <v>8</v>
      </c>
      <c r="E14" s="175">
        <v>7</v>
      </c>
      <c r="F14" s="168">
        <v>2</v>
      </c>
      <c r="G14" s="196">
        <v>13</v>
      </c>
      <c r="H14" s="195">
        <v>3</v>
      </c>
      <c r="I14" s="175">
        <v>12</v>
      </c>
      <c r="J14" s="173">
        <v>4</v>
      </c>
      <c r="K14" s="174">
        <v>11</v>
      </c>
      <c r="L14" s="195"/>
      <c r="M14" s="175"/>
      <c r="N14" s="168">
        <v>1</v>
      </c>
      <c r="O14" s="175">
        <v>14</v>
      </c>
      <c r="P14" s="195">
        <v>1</v>
      </c>
      <c r="Q14" s="175">
        <v>14</v>
      </c>
      <c r="R14" s="168">
        <v>8</v>
      </c>
      <c r="S14" s="196">
        <v>7</v>
      </c>
      <c r="T14" s="171">
        <v>2</v>
      </c>
      <c r="U14" s="172">
        <v>13</v>
      </c>
      <c r="V14" s="168">
        <v>3</v>
      </c>
      <c r="W14" s="172">
        <v>12</v>
      </c>
      <c r="X14" s="168"/>
      <c r="Y14" s="175"/>
      <c r="Z14" s="168"/>
      <c r="AA14" s="175"/>
      <c r="AB14" s="197"/>
      <c r="AC14" s="175"/>
      <c r="AD14" s="135"/>
      <c r="AE14" s="134"/>
      <c r="AF14" s="133"/>
      <c r="AG14" s="127"/>
      <c r="AH14" s="129">
        <f t="shared" si="3"/>
        <v>32</v>
      </c>
      <c r="AI14" s="130">
        <f t="shared" si="4"/>
        <v>103</v>
      </c>
      <c r="AJ14" s="267">
        <f>SUM(AH14+AH15)</f>
        <v>73</v>
      </c>
      <c r="AK14" s="267">
        <f>SUM(AI14+AI15)</f>
        <v>197</v>
      </c>
      <c r="AL14" s="271">
        <f t="shared" ref="AL14" si="17">IF(AJ14="","",RANK(AJ14,$AJ$6:$AJ$35,0))</f>
        <v>9</v>
      </c>
      <c r="AM14" s="276">
        <f>(COUNTA(D14:AG14)+COUNTA(D15:AG15))/2</f>
        <v>18</v>
      </c>
      <c r="AN14" s="55">
        <f t="shared" ref="AN14" si="18">AJ14/AM14</f>
        <v>4.0555555555555554</v>
      </c>
      <c r="AO14" s="55">
        <f t="shared" ref="AO14" si="19">AK14/AM14</f>
        <v>10.944444444444445</v>
      </c>
      <c r="AP14" s="55"/>
      <c r="AQ14" s="37">
        <f t="shared" ref="AQ14" si="20">IF(AN14="","",RANK(AN14,$AN$6:$AN$35,0))</f>
        <v>10</v>
      </c>
      <c r="AR14" s="76"/>
    </row>
    <row r="15" spans="1:47" ht="30" customHeight="1" thickBot="1" x14ac:dyDescent="0.35">
      <c r="A15" s="78"/>
      <c r="B15" s="147"/>
      <c r="C15" s="102" t="s">
        <v>5</v>
      </c>
      <c r="D15" s="178">
        <v>8</v>
      </c>
      <c r="E15" s="166">
        <v>7</v>
      </c>
      <c r="F15" s="179">
        <v>0</v>
      </c>
      <c r="G15" s="180">
        <v>15</v>
      </c>
      <c r="H15" s="178">
        <v>6</v>
      </c>
      <c r="I15" s="166">
        <v>9</v>
      </c>
      <c r="J15" s="169">
        <v>7</v>
      </c>
      <c r="K15" s="181">
        <v>8</v>
      </c>
      <c r="L15" s="178"/>
      <c r="M15" s="166"/>
      <c r="N15" s="169">
        <v>0</v>
      </c>
      <c r="O15" s="166">
        <v>15</v>
      </c>
      <c r="P15" s="182">
        <v>4</v>
      </c>
      <c r="Q15" s="183">
        <v>11</v>
      </c>
      <c r="R15" s="169">
        <v>5</v>
      </c>
      <c r="S15" s="181">
        <v>10</v>
      </c>
      <c r="T15" s="178">
        <v>3</v>
      </c>
      <c r="U15" s="166">
        <v>12</v>
      </c>
      <c r="V15" s="169">
        <v>8</v>
      </c>
      <c r="W15" s="166">
        <v>7</v>
      </c>
      <c r="X15" s="169"/>
      <c r="Y15" s="166"/>
      <c r="Z15" s="169"/>
      <c r="AA15" s="166"/>
      <c r="AB15" s="184"/>
      <c r="AC15" s="166"/>
      <c r="AD15" s="110"/>
      <c r="AE15" s="61"/>
      <c r="AF15" s="62"/>
      <c r="AG15" s="61"/>
      <c r="AH15" s="260">
        <f t="shared" si="3"/>
        <v>41</v>
      </c>
      <c r="AI15" s="261">
        <f t="shared" si="4"/>
        <v>94</v>
      </c>
      <c r="AJ15" s="268"/>
      <c r="AK15" s="268"/>
      <c r="AL15" s="272"/>
      <c r="AM15" s="277"/>
      <c r="AN15" s="39"/>
      <c r="AO15" s="39"/>
      <c r="AP15" s="39"/>
      <c r="AQ15" s="37"/>
      <c r="AR15" s="76"/>
    </row>
    <row r="16" spans="1:47" ht="30" customHeight="1" thickBot="1" x14ac:dyDescent="0.35">
      <c r="A16" s="132" t="str">
        <f>N4</f>
        <v>Glatzen Doggz</v>
      </c>
      <c r="B16" s="148"/>
      <c r="C16" s="131" t="s">
        <v>4</v>
      </c>
      <c r="D16" s="195">
        <v>15</v>
      </c>
      <c r="E16" s="175">
        <v>0</v>
      </c>
      <c r="F16" s="168">
        <v>11</v>
      </c>
      <c r="G16" s="196">
        <v>5</v>
      </c>
      <c r="H16" s="195">
        <v>13</v>
      </c>
      <c r="I16" s="175">
        <v>2</v>
      </c>
      <c r="J16" s="173">
        <v>11</v>
      </c>
      <c r="K16" s="174">
        <v>4</v>
      </c>
      <c r="L16" s="195">
        <v>14</v>
      </c>
      <c r="M16" s="175">
        <v>1</v>
      </c>
      <c r="N16" s="168"/>
      <c r="O16" s="175"/>
      <c r="P16" s="195">
        <v>12</v>
      </c>
      <c r="Q16" s="175">
        <v>3</v>
      </c>
      <c r="R16" s="168">
        <v>15</v>
      </c>
      <c r="S16" s="196">
        <v>0</v>
      </c>
      <c r="T16" s="171">
        <v>12</v>
      </c>
      <c r="U16" s="172">
        <v>3</v>
      </c>
      <c r="V16" s="168">
        <v>13</v>
      </c>
      <c r="W16" s="172">
        <v>2</v>
      </c>
      <c r="X16" s="168"/>
      <c r="Y16" s="175"/>
      <c r="Z16" s="168"/>
      <c r="AA16" s="175"/>
      <c r="AB16" s="197"/>
      <c r="AC16" s="175"/>
      <c r="AD16" s="135"/>
      <c r="AE16" s="134"/>
      <c r="AF16" s="133"/>
      <c r="AG16" s="127"/>
      <c r="AH16" s="129">
        <f t="shared" si="3"/>
        <v>116</v>
      </c>
      <c r="AI16" s="130">
        <f t="shared" si="4"/>
        <v>20</v>
      </c>
      <c r="AJ16" s="267">
        <f>SUM(AH16+AH17)</f>
        <v>229</v>
      </c>
      <c r="AK16" s="267">
        <f>SUM(AI16+AI17)</f>
        <v>42</v>
      </c>
      <c r="AL16" s="271">
        <f t="shared" ref="AL16" si="21">IF(AJ16="","",RANK(AJ16,$AJ$6:$AJ$35,0))</f>
        <v>1</v>
      </c>
      <c r="AM16" s="276">
        <f>(COUNTA(D16:AG16)+COUNTA(D17:AG17))/2</f>
        <v>18</v>
      </c>
      <c r="AN16" s="55">
        <f t="shared" ref="AN16" si="22">AJ16/AM16</f>
        <v>12.722222222222221</v>
      </c>
      <c r="AO16" s="55">
        <f t="shared" ref="AO16" si="23">AK16/AM16</f>
        <v>2.3333333333333335</v>
      </c>
      <c r="AP16" s="55"/>
      <c r="AQ16" s="37">
        <f t="shared" ref="AQ16" si="24">IF(AN16="","",RANK(AN16,$AN$6:$AN$35,0))</f>
        <v>1</v>
      </c>
      <c r="AR16" s="76"/>
    </row>
    <row r="17" spans="1:44" ht="30" customHeight="1" thickBot="1" x14ac:dyDescent="0.35">
      <c r="A17" s="78"/>
      <c r="B17" s="147"/>
      <c r="C17" s="102" t="s">
        <v>5</v>
      </c>
      <c r="D17" s="178">
        <v>13</v>
      </c>
      <c r="E17" s="166">
        <v>2</v>
      </c>
      <c r="F17" s="179">
        <v>8</v>
      </c>
      <c r="G17" s="180">
        <v>7</v>
      </c>
      <c r="H17" s="178">
        <v>14</v>
      </c>
      <c r="I17" s="166">
        <v>1</v>
      </c>
      <c r="J17" s="169">
        <v>11</v>
      </c>
      <c r="K17" s="181">
        <v>4</v>
      </c>
      <c r="L17" s="178">
        <v>15</v>
      </c>
      <c r="M17" s="166">
        <v>0</v>
      </c>
      <c r="N17" s="169"/>
      <c r="O17" s="166"/>
      <c r="P17" s="182">
        <v>11</v>
      </c>
      <c r="Q17" s="183">
        <v>4</v>
      </c>
      <c r="R17" s="169">
        <v>13</v>
      </c>
      <c r="S17" s="181">
        <v>2</v>
      </c>
      <c r="T17" s="178">
        <v>15</v>
      </c>
      <c r="U17" s="166">
        <v>0</v>
      </c>
      <c r="V17" s="169">
        <v>13</v>
      </c>
      <c r="W17" s="166">
        <v>2</v>
      </c>
      <c r="X17" s="169"/>
      <c r="Y17" s="166"/>
      <c r="Z17" s="169"/>
      <c r="AA17" s="166"/>
      <c r="AB17" s="184"/>
      <c r="AC17" s="166"/>
      <c r="AD17" s="110"/>
      <c r="AE17" s="61"/>
      <c r="AF17" s="62"/>
      <c r="AG17" s="61"/>
      <c r="AH17" s="260">
        <f t="shared" si="3"/>
        <v>113</v>
      </c>
      <c r="AI17" s="261">
        <f t="shared" si="4"/>
        <v>22</v>
      </c>
      <c r="AJ17" s="268"/>
      <c r="AK17" s="268"/>
      <c r="AL17" s="272"/>
      <c r="AM17" s="277"/>
      <c r="AN17" s="39"/>
      <c r="AO17" s="39"/>
      <c r="AP17" s="39"/>
      <c r="AQ17" s="37"/>
      <c r="AR17" s="76"/>
    </row>
    <row r="18" spans="1:44" ht="30" customHeight="1" thickBot="1" x14ac:dyDescent="0.35">
      <c r="A18" s="132" t="str">
        <f>P$4</f>
        <v>Doggz House</v>
      </c>
      <c r="B18" s="148"/>
      <c r="C18" s="131" t="s">
        <v>4</v>
      </c>
      <c r="D18" s="195"/>
      <c r="E18" s="175"/>
      <c r="F18" s="168">
        <v>6</v>
      </c>
      <c r="G18" s="196">
        <v>9</v>
      </c>
      <c r="H18" s="195"/>
      <c r="I18" s="175"/>
      <c r="J18" s="173">
        <v>6</v>
      </c>
      <c r="K18" s="174">
        <v>9</v>
      </c>
      <c r="L18" s="195">
        <v>14</v>
      </c>
      <c r="M18" s="175">
        <v>1</v>
      </c>
      <c r="N18" s="168">
        <v>3</v>
      </c>
      <c r="O18" s="175">
        <v>12</v>
      </c>
      <c r="P18" s="195"/>
      <c r="Q18" s="175"/>
      <c r="R18" s="168"/>
      <c r="S18" s="196"/>
      <c r="T18" s="171">
        <v>9</v>
      </c>
      <c r="U18" s="172">
        <v>6</v>
      </c>
      <c r="V18" s="168"/>
      <c r="W18" s="172"/>
      <c r="X18" s="168"/>
      <c r="Y18" s="175"/>
      <c r="Z18" s="168"/>
      <c r="AA18" s="175"/>
      <c r="AB18" s="197"/>
      <c r="AC18" s="175"/>
      <c r="AD18" s="135"/>
      <c r="AE18" s="134"/>
      <c r="AF18" s="133"/>
      <c r="AG18" s="127"/>
      <c r="AH18" s="129">
        <f t="shared" si="3"/>
        <v>38</v>
      </c>
      <c r="AI18" s="130">
        <f t="shared" si="4"/>
        <v>37</v>
      </c>
      <c r="AJ18" s="284">
        <f>SUM(AH18+AH19)</f>
        <v>71</v>
      </c>
      <c r="AK18" s="284">
        <f>SUM(AI18+AI19)</f>
        <v>79</v>
      </c>
      <c r="AL18" s="278">
        <f t="shared" ref="AL18" si="25">IF(AJ18="","",RANK(AJ18,$AJ$6:$AJ$35,0))</f>
        <v>10</v>
      </c>
      <c r="AM18" s="275">
        <f>(COUNTA(D18:AG18)+COUNTA(D19:AG19))/2</f>
        <v>10</v>
      </c>
      <c r="AN18" s="55">
        <f t="shared" ref="AN18" si="26">AJ18/AM18</f>
        <v>7.1</v>
      </c>
      <c r="AO18" s="55">
        <f t="shared" ref="AO18" si="27">AK18/AM18</f>
        <v>7.9</v>
      </c>
      <c r="AP18" s="55"/>
      <c r="AQ18" s="37">
        <f t="shared" ref="AQ18" si="28">IF(AN18="","",RANK(AN18,$AN$6:$AN$35,0))</f>
        <v>5</v>
      </c>
      <c r="AR18" s="76"/>
    </row>
    <row r="19" spans="1:44" ht="30" customHeight="1" thickBot="1" x14ac:dyDescent="0.35">
      <c r="A19" s="161" t="s">
        <v>23</v>
      </c>
      <c r="B19" s="147"/>
      <c r="C19" s="102" t="s">
        <v>5</v>
      </c>
      <c r="D19" s="182"/>
      <c r="E19" s="183"/>
      <c r="F19" s="179">
        <v>4</v>
      </c>
      <c r="G19" s="180">
        <v>11</v>
      </c>
      <c r="H19" s="182"/>
      <c r="I19" s="183"/>
      <c r="J19" s="169">
        <v>5</v>
      </c>
      <c r="K19" s="181">
        <v>10</v>
      </c>
      <c r="L19" s="182">
        <v>11</v>
      </c>
      <c r="M19" s="183">
        <v>4</v>
      </c>
      <c r="N19" s="179">
        <v>4</v>
      </c>
      <c r="O19" s="183">
        <v>11</v>
      </c>
      <c r="P19" s="182"/>
      <c r="Q19" s="183"/>
      <c r="R19" s="179"/>
      <c r="S19" s="180"/>
      <c r="T19" s="178">
        <v>9</v>
      </c>
      <c r="U19" s="166">
        <v>6</v>
      </c>
      <c r="V19" s="179"/>
      <c r="W19" s="183"/>
      <c r="X19" s="179"/>
      <c r="Y19" s="183"/>
      <c r="Z19" s="179"/>
      <c r="AA19" s="183"/>
      <c r="AB19" s="198"/>
      <c r="AC19" s="183"/>
      <c r="AD19" s="141"/>
      <c r="AE19" s="140"/>
      <c r="AF19" s="71"/>
      <c r="AG19" s="140"/>
      <c r="AH19" s="260">
        <f t="shared" si="3"/>
        <v>33</v>
      </c>
      <c r="AI19" s="261">
        <f t="shared" si="4"/>
        <v>42</v>
      </c>
      <c r="AJ19" s="270"/>
      <c r="AK19" s="270"/>
      <c r="AL19" s="279"/>
      <c r="AM19" s="274"/>
      <c r="AN19" s="39"/>
      <c r="AO19" s="39"/>
      <c r="AP19" s="39"/>
      <c r="AQ19" s="37"/>
      <c r="AR19" s="76"/>
    </row>
    <row r="20" spans="1:44" ht="30" customHeight="1" thickBot="1" x14ac:dyDescent="0.35">
      <c r="A20" s="132" t="str">
        <f>R$4</f>
        <v>HabEck</v>
      </c>
      <c r="B20" s="148"/>
      <c r="C20" s="131" t="s">
        <v>4</v>
      </c>
      <c r="D20" s="195">
        <v>8</v>
      </c>
      <c r="E20" s="175">
        <v>7</v>
      </c>
      <c r="F20" s="168">
        <v>1</v>
      </c>
      <c r="G20" s="196">
        <v>14</v>
      </c>
      <c r="H20" s="195">
        <v>8</v>
      </c>
      <c r="I20" s="175">
        <v>7</v>
      </c>
      <c r="J20" s="173">
        <v>6</v>
      </c>
      <c r="K20" s="174">
        <v>9</v>
      </c>
      <c r="L20" s="195">
        <v>7</v>
      </c>
      <c r="M20" s="175">
        <v>8</v>
      </c>
      <c r="N20" s="168">
        <v>0</v>
      </c>
      <c r="O20" s="175">
        <v>15</v>
      </c>
      <c r="P20" s="195"/>
      <c r="Q20" s="175"/>
      <c r="R20" s="168"/>
      <c r="S20" s="196"/>
      <c r="T20" s="171">
        <v>2</v>
      </c>
      <c r="U20" s="172">
        <v>13</v>
      </c>
      <c r="V20" s="168">
        <v>6</v>
      </c>
      <c r="W20" s="172">
        <v>9</v>
      </c>
      <c r="X20" s="168"/>
      <c r="Y20" s="175"/>
      <c r="Z20" s="168"/>
      <c r="AA20" s="175"/>
      <c r="AB20" s="197"/>
      <c r="AC20" s="175"/>
      <c r="AD20" s="135"/>
      <c r="AE20" s="134"/>
      <c r="AF20" s="133"/>
      <c r="AG20" s="127"/>
      <c r="AH20" s="129">
        <f t="shared" si="3"/>
        <v>38</v>
      </c>
      <c r="AI20" s="130">
        <f t="shared" si="4"/>
        <v>82</v>
      </c>
      <c r="AJ20" s="267">
        <f>SUM(AH20+AH21)</f>
        <v>84</v>
      </c>
      <c r="AK20" s="267">
        <f>SUM(AI20+AI21)</f>
        <v>156</v>
      </c>
      <c r="AL20" s="271">
        <f t="shared" ref="AL20" si="29">IF(AJ20="","",RANK(AJ20,$AJ$6:$AJ$35,0))</f>
        <v>7</v>
      </c>
      <c r="AM20" s="276">
        <f>(COUNTA(D20:AG20)+COUNTA(D21:AG21))/2</f>
        <v>16</v>
      </c>
      <c r="AN20" s="55">
        <f t="shared" ref="AN20" si="30">AJ20/AM20</f>
        <v>5.25</v>
      </c>
      <c r="AO20" s="55">
        <f t="shared" ref="AO20" si="31">AK20/AM20</f>
        <v>9.75</v>
      </c>
      <c r="AP20" s="55"/>
      <c r="AQ20" s="37">
        <f t="shared" ref="AQ20" si="32">IF(AN20="","",RANK(AN20,$AN$6:$AN$35,0))</f>
        <v>8</v>
      </c>
      <c r="AR20" s="76"/>
    </row>
    <row r="21" spans="1:44" ht="30" customHeight="1" thickBot="1" x14ac:dyDescent="0.35">
      <c r="A21" s="79"/>
      <c r="B21" s="147"/>
      <c r="C21" s="102" t="s">
        <v>5</v>
      </c>
      <c r="D21" s="178">
        <v>9</v>
      </c>
      <c r="E21" s="166">
        <v>6</v>
      </c>
      <c r="F21" s="179">
        <v>4</v>
      </c>
      <c r="G21" s="180">
        <v>11</v>
      </c>
      <c r="H21" s="178">
        <v>5</v>
      </c>
      <c r="I21" s="166">
        <v>10</v>
      </c>
      <c r="J21" s="169">
        <v>5</v>
      </c>
      <c r="K21" s="181">
        <v>10</v>
      </c>
      <c r="L21" s="178">
        <v>10</v>
      </c>
      <c r="M21" s="166">
        <v>5</v>
      </c>
      <c r="N21" s="169">
        <v>2</v>
      </c>
      <c r="O21" s="166">
        <v>13</v>
      </c>
      <c r="P21" s="182"/>
      <c r="Q21" s="183"/>
      <c r="R21" s="169"/>
      <c r="S21" s="181"/>
      <c r="T21" s="178">
        <v>4</v>
      </c>
      <c r="U21" s="166">
        <v>11</v>
      </c>
      <c r="V21" s="179">
        <v>7</v>
      </c>
      <c r="W21" s="166">
        <v>8</v>
      </c>
      <c r="X21" s="179"/>
      <c r="Y21" s="166"/>
      <c r="Z21" s="179"/>
      <c r="AA21" s="166"/>
      <c r="AB21" s="184"/>
      <c r="AC21" s="166"/>
      <c r="AD21" s="110"/>
      <c r="AE21" s="61"/>
      <c r="AF21" s="71"/>
      <c r="AG21" s="61"/>
      <c r="AH21" s="260">
        <f t="shared" si="3"/>
        <v>46</v>
      </c>
      <c r="AI21" s="261">
        <f t="shared" si="4"/>
        <v>74</v>
      </c>
      <c r="AJ21" s="268"/>
      <c r="AK21" s="268"/>
      <c r="AL21" s="272"/>
      <c r="AM21" s="277"/>
      <c r="AN21" s="39"/>
      <c r="AO21" s="39"/>
      <c r="AP21" s="39"/>
      <c r="AQ21" s="37"/>
      <c r="AR21" s="76"/>
    </row>
    <row r="22" spans="1:44" ht="30" customHeight="1" thickBot="1" x14ac:dyDescent="0.35">
      <c r="A22" s="132" t="str">
        <f>T$4</f>
        <v>FSK 180</v>
      </c>
      <c r="B22" s="148"/>
      <c r="C22" s="167" t="s">
        <v>4</v>
      </c>
      <c r="D22" s="195">
        <v>10</v>
      </c>
      <c r="E22" s="175">
        <v>5</v>
      </c>
      <c r="F22" s="168">
        <v>2</v>
      </c>
      <c r="G22" s="196">
        <v>13</v>
      </c>
      <c r="H22" s="195">
        <v>7</v>
      </c>
      <c r="I22" s="175">
        <v>8</v>
      </c>
      <c r="J22" s="173">
        <v>9</v>
      </c>
      <c r="K22" s="174">
        <v>6</v>
      </c>
      <c r="L22" s="195">
        <v>13</v>
      </c>
      <c r="M22" s="175">
        <v>2</v>
      </c>
      <c r="N22" s="168">
        <v>3</v>
      </c>
      <c r="O22" s="175">
        <v>12</v>
      </c>
      <c r="P22" s="195">
        <v>6</v>
      </c>
      <c r="Q22" s="175">
        <v>9</v>
      </c>
      <c r="R22" s="168">
        <v>13</v>
      </c>
      <c r="S22" s="196">
        <v>2</v>
      </c>
      <c r="T22" s="171"/>
      <c r="U22" s="172"/>
      <c r="V22" s="168">
        <v>14</v>
      </c>
      <c r="W22" s="172">
        <v>1</v>
      </c>
      <c r="X22" s="168"/>
      <c r="Y22" s="175"/>
      <c r="Z22" s="168"/>
      <c r="AA22" s="175"/>
      <c r="AB22" s="197"/>
      <c r="AC22" s="175"/>
      <c r="AD22" s="135"/>
      <c r="AE22" s="134"/>
      <c r="AF22" s="133"/>
      <c r="AG22" s="127"/>
      <c r="AH22" s="129">
        <f t="shared" ref="AH22:AH23" si="33">SUM(V22+T22+R22+P22+N22+L22+J22+H22+F22+D22+X22+Z22+AB22+AD22+AF22)</f>
        <v>77</v>
      </c>
      <c r="AI22" s="130">
        <f t="shared" ref="AI22:AI23" si="34">SUM(W22+U22+S22+Q22+O22+M22+K22+I22+G22+E22+Y22+AA22+AC22+AE22+AG22)</f>
        <v>58</v>
      </c>
      <c r="AJ22" s="267">
        <f>SUM(AH22+AH23)</f>
        <v>147</v>
      </c>
      <c r="AK22" s="267">
        <f>SUM(AI22+AI23)</f>
        <v>123</v>
      </c>
      <c r="AL22" s="271">
        <f t="shared" ref="AL22" si="35">IF(AJ22="","",RANK(AJ22,$AJ$6:$AJ$35,0))</f>
        <v>4</v>
      </c>
      <c r="AM22" s="276">
        <f>(COUNTA(D22:AG22)+COUNTA(D23:AG23))/2</f>
        <v>18</v>
      </c>
      <c r="AN22" s="55">
        <f t="shared" ref="AN22" si="36">AJ22/AM22</f>
        <v>8.1666666666666661</v>
      </c>
      <c r="AO22" s="55">
        <f t="shared" ref="AO22" si="37">AK22/AM22</f>
        <v>6.833333333333333</v>
      </c>
      <c r="AP22" s="55"/>
      <c r="AQ22" s="37">
        <f t="shared" ref="AQ22" si="38">IF(AN22="","",RANK(AN22,$AN$6:$AN$35,0))</f>
        <v>4</v>
      </c>
      <c r="AR22" s="76"/>
    </row>
    <row r="23" spans="1:44" ht="30" customHeight="1" thickBot="1" x14ac:dyDescent="0.35">
      <c r="A23" s="138"/>
      <c r="B23" s="146"/>
      <c r="C23" s="102" t="s">
        <v>5</v>
      </c>
      <c r="D23" s="178">
        <v>10</v>
      </c>
      <c r="E23" s="166">
        <v>5</v>
      </c>
      <c r="F23" s="179">
        <v>3</v>
      </c>
      <c r="G23" s="180">
        <v>12</v>
      </c>
      <c r="H23" s="178">
        <v>6</v>
      </c>
      <c r="I23" s="166">
        <v>9</v>
      </c>
      <c r="J23" s="169">
        <v>9</v>
      </c>
      <c r="K23" s="181">
        <v>6</v>
      </c>
      <c r="L23" s="178">
        <v>12</v>
      </c>
      <c r="M23" s="166">
        <v>3</v>
      </c>
      <c r="N23" s="169">
        <v>0</v>
      </c>
      <c r="O23" s="166">
        <v>15</v>
      </c>
      <c r="P23" s="182">
        <v>6</v>
      </c>
      <c r="Q23" s="183">
        <v>9</v>
      </c>
      <c r="R23" s="169">
        <v>11</v>
      </c>
      <c r="S23" s="181">
        <v>4</v>
      </c>
      <c r="T23" s="178"/>
      <c r="U23" s="166"/>
      <c r="V23" s="179">
        <v>13</v>
      </c>
      <c r="W23" s="166">
        <v>2</v>
      </c>
      <c r="X23" s="179"/>
      <c r="Y23" s="166"/>
      <c r="Z23" s="179"/>
      <c r="AA23" s="166"/>
      <c r="AB23" s="184"/>
      <c r="AC23" s="166"/>
      <c r="AD23" s="110"/>
      <c r="AE23" s="61"/>
      <c r="AF23" s="62"/>
      <c r="AG23" s="61"/>
      <c r="AH23" s="260">
        <f t="shared" si="33"/>
        <v>70</v>
      </c>
      <c r="AI23" s="261">
        <f t="shared" si="34"/>
        <v>65</v>
      </c>
      <c r="AJ23" s="268"/>
      <c r="AK23" s="268"/>
      <c r="AL23" s="272"/>
      <c r="AM23" s="277"/>
      <c r="AN23" s="39"/>
      <c r="AO23" s="39"/>
      <c r="AP23" s="39"/>
      <c r="AQ23" s="37"/>
      <c r="AR23" s="76"/>
    </row>
    <row r="24" spans="1:44" ht="30" customHeight="1" thickBot="1" x14ac:dyDescent="0.35">
      <c r="A24" s="132" t="str">
        <f>V$4</f>
        <v>HerrenGedeck</v>
      </c>
      <c r="B24" s="148"/>
      <c r="C24" s="131" t="s">
        <v>4</v>
      </c>
      <c r="D24" s="195">
        <v>9</v>
      </c>
      <c r="E24" s="175">
        <v>6</v>
      </c>
      <c r="F24" s="168">
        <v>1</v>
      </c>
      <c r="G24" s="196">
        <v>14</v>
      </c>
      <c r="H24" s="195">
        <v>9</v>
      </c>
      <c r="I24" s="175">
        <v>6</v>
      </c>
      <c r="J24" s="173">
        <v>4</v>
      </c>
      <c r="K24" s="174">
        <v>11</v>
      </c>
      <c r="L24" s="195">
        <v>12</v>
      </c>
      <c r="M24" s="175">
        <v>3</v>
      </c>
      <c r="N24" s="168">
        <v>2</v>
      </c>
      <c r="O24" s="175">
        <v>13</v>
      </c>
      <c r="P24" s="195"/>
      <c r="Q24" s="175"/>
      <c r="R24" s="168">
        <v>9</v>
      </c>
      <c r="S24" s="196">
        <v>6</v>
      </c>
      <c r="T24" s="171">
        <v>1</v>
      </c>
      <c r="U24" s="172">
        <v>14</v>
      </c>
      <c r="V24" s="168"/>
      <c r="W24" s="172"/>
      <c r="X24" s="168"/>
      <c r="Y24" s="175"/>
      <c r="Z24" s="168"/>
      <c r="AA24" s="175"/>
      <c r="AB24" s="197"/>
      <c r="AC24" s="175"/>
      <c r="AD24" s="135"/>
      <c r="AE24" s="134"/>
      <c r="AF24" s="133"/>
      <c r="AG24" s="127"/>
      <c r="AH24" s="129">
        <f t="shared" si="3"/>
        <v>47</v>
      </c>
      <c r="AI24" s="130">
        <f t="shared" si="4"/>
        <v>73</v>
      </c>
      <c r="AJ24" s="267">
        <f>SUM(AH24+AH25)</f>
        <v>88</v>
      </c>
      <c r="AK24" s="267">
        <f>SUM(AI24+AI25)</f>
        <v>152</v>
      </c>
      <c r="AL24" s="271">
        <f t="shared" ref="AL24" si="39">IF(AJ24="","",RANK(AJ24,$AJ$6:$AJ$35,0))</f>
        <v>6</v>
      </c>
      <c r="AM24" s="276">
        <f>(COUNTA(D24:AG24)+COUNTA(D25:AG25))/2</f>
        <v>16</v>
      </c>
      <c r="AN24" s="55">
        <f t="shared" ref="AN24" si="40">AJ24/AM24</f>
        <v>5.5</v>
      </c>
      <c r="AO24" s="55">
        <f t="shared" ref="AO24" si="41">AK24/AM24</f>
        <v>9.5</v>
      </c>
      <c r="AP24" s="55"/>
      <c r="AQ24" s="37">
        <f t="shared" ref="AQ24" si="42">IF(AN24="","",RANK(AN24,$AN$6:$AN$35,0))</f>
        <v>7</v>
      </c>
      <c r="AR24" s="76"/>
    </row>
    <row r="25" spans="1:44" ht="30" customHeight="1" thickBot="1" x14ac:dyDescent="0.35">
      <c r="A25" s="138"/>
      <c r="B25" s="146"/>
      <c r="C25" s="102" t="s">
        <v>5</v>
      </c>
      <c r="D25" s="178">
        <v>7</v>
      </c>
      <c r="E25" s="166">
        <v>8</v>
      </c>
      <c r="F25" s="179">
        <v>0</v>
      </c>
      <c r="G25" s="180">
        <v>15</v>
      </c>
      <c r="H25" s="178">
        <v>8</v>
      </c>
      <c r="I25" s="166">
        <v>7</v>
      </c>
      <c r="J25" s="169">
        <v>7</v>
      </c>
      <c r="K25" s="181">
        <v>8</v>
      </c>
      <c r="L25" s="178">
        <v>7</v>
      </c>
      <c r="M25" s="181">
        <v>8</v>
      </c>
      <c r="N25" s="178">
        <v>2</v>
      </c>
      <c r="O25" s="166">
        <v>13</v>
      </c>
      <c r="P25" s="182"/>
      <c r="Q25" s="180"/>
      <c r="R25" s="178">
        <v>8</v>
      </c>
      <c r="S25" s="181">
        <v>7</v>
      </c>
      <c r="T25" s="178">
        <v>2</v>
      </c>
      <c r="U25" s="166">
        <v>13</v>
      </c>
      <c r="V25" s="169"/>
      <c r="W25" s="166"/>
      <c r="X25" s="169"/>
      <c r="Y25" s="166"/>
      <c r="Z25" s="169"/>
      <c r="AA25" s="166"/>
      <c r="AB25" s="184"/>
      <c r="AC25" s="166"/>
      <c r="AD25" s="110"/>
      <c r="AE25" s="61"/>
      <c r="AF25" s="62"/>
      <c r="AG25" s="61"/>
      <c r="AH25" s="260">
        <f t="shared" si="3"/>
        <v>41</v>
      </c>
      <c r="AI25" s="261">
        <f t="shared" si="4"/>
        <v>79</v>
      </c>
      <c r="AJ25" s="268"/>
      <c r="AK25" s="268"/>
      <c r="AL25" s="272"/>
      <c r="AM25" s="277"/>
      <c r="AN25" s="39"/>
      <c r="AO25" s="39"/>
      <c r="AP25" s="39"/>
      <c r="AQ25" s="37"/>
      <c r="AR25" s="76"/>
    </row>
    <row r="26" spans="1:44" ht="30" hidden="1" customHeight="1" thickBot="1" x14ac:dyDescent="0.35">
      <c r="A26" s="132">
        <f>X4</f>
        <v>0</v>
      </c>
      <c r="B26" s="148"/>
      <c r="C26" s="131" t="s">
        <v>4</v>
      </c>
      <c r="D26" s="195"/>
      <c r="E26" s="175"/>
      <c r="F26" s="168"/>
      <c r="G26" s="196"/>
      <c r="H26" s="195"/>
      <c r="I26" s="175"/>
      <c r="J26" s="173"/>
      <c r="K26" s="174"/>
      <c r="L26" s="195"/>
      <c r="M26" s="175"/>
      <c r="N26" s="168"/>
      <c r="O26" s="175"/>
      <c r="P26" s="195"/>
      <c r="Q26" s="175"/>
      <c r="R26" s="168"/>
      <c r="S26" s="196"/>
      <c r="T26" s="171"/>
      <c r="U26" s="172"/>
      <c r="V26" s="168"/>
      <c r="W26" s="172"/>
      <c r="X26" s="168"/>
      <c r="Y26" s="175"/>
      <c r="Z26" s="168"/>
      <c r="AA26" s="175"/>
      <c r="AB26" s="197"/>
      <c r="AC26" s="175"/>
      <c r="AD26" s="135"/>
      <c r="AE26" s="134"/>
      <c r="AF26" s="133"/>
      <c r="AG26" s="134"/>
      <c r="AH26" s="129">
        <f t="shared" si="3"/>
        <v>0</v>
      </c>
      <c r="AI26" s="130">
        <f t="shared" si="4"/>
        <v>0</v>
      </c>
      <c r="AJ26" s="267">
        <f>SUM(AH26+AH27)</f>
        <v>0</v>
      </c>
      <c r="AK26" s="267">
        <f>SUM(AI26+AI27)</f>
        <v>1</v>
      </c>
      <c r="AL26" s="271">
        <f>IF(AJ26="","",RANK(AJ26,$AJ$6:$AJ$35,0))</f>
        <v>11</v>
      </c>
      <c r="AM26" s="276">
        <f>(COUNTA(D26:AG26)+COUNTA(D27:AG27))/2</f>
        <v>0.5</v>
      </c>
      <c r="AN26" s="55">
        <f t="shared" ref="AN26" si="43">AJ26/AM26</f>
        <v>0</v>
      </c>
      <c r="AO26" s="55">
        <f t="shared" ref="AO26" si="44">AK26/AM26</f>
        <v>2</v>
      </c>
      <c r="AP26" s="55"/>
      <c r="AQ26" s="37">
        <f t="shared" ref="AQ26" si="45">IF(AN26="","",RANK(AN26,$AN$6:$AN$35,0))</f>
        <v>11</v>
      </c>
      <c r="AR26" s="76"/>
    </row>
    <row r="27" spans="1:44" ht="30" hidden="1" customHeight="1" thickBot="1" x14ac:dyDescent="0.35">
      <c r="A27" s="138"/>
      <c r="B27" s="146"/>
      <c r="C27" s="102" t="s">
        <v>5</v>
      </c>
      <c r="D27" s="178"/>
      <c r="E27" s="166"/>
      <c r="F27" s="179"/>
      <c r="G27" s="180"/>
      <c r="H27" s="178"/>
      <c r="I27" s="166"/>
      <c r="J27" s="169"/>
      <c r="K27" s="181"/>
      <c r="L27" s="178"/>
      <c r="M27" s="181"/>
      <c r="N27" s="178"/>
      <c r="O27" s="166"/>
      <c r="P27" s="182"/>
      <c r="Q27" s="180"/>
      <c r="R27" s="178"/>
      <c r="S27" s="181"/>
      <c r="T27" s="178"/>
      <c r="U27" s="166"/>
      <c r="V27" s="169"/>
      <c r="W27" s="166">
        <v>1</v>
      </c>
      <c r="X27" s="169"/>
      <c r="Y27" s="166"/>
      <c r="Z27" s="169"/>
      <c r="AA27" s="166"/>
      <c r="AB27" s="184"/>
      <c r="AC27" s="166"/>
      <c r="AD27" s="110"/>
      <c r="AE27" s="61"/>
      <c r="AF27" s="62"/>
      <c r="AG27" s="61"/>
      <c r="AH27" s="136">
        <f t="shared" si="3"/>
        <v>0</v>
      </c>
      <c r="AI27" s="137">
        <f t="shared" si="4"/>
        <v>1</v>
      </c>
      <c r="AJ27" s="268"/>
      <c r="AK27" s="268"/>
      <c r="AL27" s="272"/>
      <c r="AM27" s="277"/>
      <c r="AN27" s="39"/>
      <c r="AO27" s="39"/>
      <c r="AP27" s="39"/>
      <c r="AQ27" s="37"/>
      <c r="AR27" s="76"/>
    </row>
    <row r="28" spans="1:44" ht="30" hidden="1" customHeight="1" thickBot="1" x14ac:dyDescent="0.35">
      <c r="A28" s="132">
        <f>Z4</f>
        <v>0</v>
      </c>
      <c r="B28" s="148"/>
      <c r="C28" s="131" t="s">
        <v>4</v>
      </c>
      <c r="D28" s="195"/>
      <c r="E28" s="175"/>
      <c r="F28" s="168"/>
      <c r="G28" s="196"/>
      <c r="H28" s="195"/>
      <c r="I28" s="175"/>
      <c r="J28" s="173"/>
      <c r="K28" s="174"/>
      <c r="L28" s="195"/>
      <c r="M28" s="175"/>
      <c r="N28" s="168"/>
      <c r="O28" s="175"/>
      <c r="P28" s="195"/>
      <c r="Q28" s="175"/>
      <c r="R28" s="168"/>
      <c r="S28" s="196"/>
      <c r="T28" s="171"/>
      <c r="U28" s="172"/>
      <c r="V28" s="168"/>
      <c r="W28" s="172"/>
      <c r="X28" s="168"/>
      <c r="Y28" s="175"/>
      <c r="Z28" s="168"/>
      <c r="AA28" s="175"/>
      <c r="AB28" s="197"/>
      <c r="AC28" s="175"/>
      <c r="AD28" s="135"/>
      <c r="AE28" s="134"/>
      <c r="AF28" s="133"/>
      <c r="AG28" s="134"/>
      <c r="AH28" s="129">
        <f t="shared" si="3"/>
        <v>0</v>
      </c>
      <c r="AI28" s="130">
        <f t="shared" si="4"/>
        <v>0</v>
      </c>
      <c r="AJ28" s="284">
        <f>SUM(AH28+AH29)</f>
        <v>0</v>
      </c>
      <c r="AK28" s="284">
        <f>SUM(AI28+AI29)</f>
        <v>1</v>
      </c>
      <c r="AL28" s="271">
        <f t="shared" ref="AL28:AL34" si="46">IF(AJ28="","",RANK(AJ28,$AJ$6:$AJ$35,0))</f>
        <v>11</v>
      </c>
      <c r="AM28" s="275">
        <f>(COUNTA(D28:AG28)+COUNTA(D29:AG29))/2</f>
        <v>0.5</v>
      </c>
      <c r="AN28" s="55">
        <f t="shared" ref="AN28" si="47">AJ28/AM28</f>
        <v>0</v>
      </c>
      <c r="AO28" s="55">
        <f t="shared" ref="AO28" si="48">AK28/AM28</f>
        <v>2</v>
      </c>
      <c r="AP28" s="55"/>
      <c r="AQ28" s="37">
        <f t="shared" ref="AQ28" si="49">IF(AN28="","",RANK(AN28,$AN$6:$AN$35,0))</f>
        <v>11</v>
      </c>
      <c r="AR28" s="76"/>
    </row>
    <row r="29" spans="1:44" ht="30" hidden="1" customHeight="1" thickBot="1" x14ac:dyDescent="0.35">
      <c r="A29" s="161">
        <f>AA4</f>
        <v>0</v>
      </c>
      <c r="B29" s="146"/>
      <c r="C29" s="102" t="s">
        <v>5</v>
      </c>
      <c r="D29" s="178"/>
      <c r="E29" s="166"/>
      <c r="F29" s="179"/>
      <c r="G29" s="180"/>
      <c r="H29" s="178"/>
      <c r="I29" s="166"/>
      <c r="J29" s="169"/>
      <c r="K29" s="181"/>
      <c r="L29" s="178"/>
      <c r="M29" s="181"/>
      <c r="N29" s="178"/>
      <c r="O29" s="166"/>
      <c r="P29" s="182"/>
      <c r="Q29" s="180"/>
      <c r="R29" s="178"/>
      <c r="S29" s="181"/>
      <c r="T29" s="178"/>
      <c r="U29" s="166"/>
      <c r="V29" s="169"/>
      <c r="W29" s="166">
        <v>1</v>
      </c>
      <c r="X29" s="169"/>
      <c r="Y29" s="166"/>
      <c r="Z29" s="169"/>
      <c r="AA29" s="166"/>
      <c r="AB29" s="184"/>
      <c r="AC29" s="166"/>
      <c r="AD29" s="110"/>
      <c r="AE29" s="61"/>
      <c r="AF29" s="62"/>
      <c r="AG29" s="61"/>
      <c r="AH29" s="136">
        <f t="shared" si="3"/>
        <v>0</v>
      </c>
      <c r="AI29" s="137">
        <f t="shared" si="4"/>
        <v>1</v>
      </c>
      <c r="AJ29" s="270"/>
      <c r="AK29" s="270"/>
      <c r="AL29" s="272"/>
      <c r="AM29" s="274"/>
      <c r="AN29" s="55"/>
      <c r="AO29" s="55"/>
      <c r="AP29" s="55"/>
      <c r="AQ29" s="37"/>
      <c r="AR29" s="76"/>
    </row>
    <row r="30" spans="1:44" ht="30" hidden="1" customHeight="1" thickBot="1" x14ac:dyDescent="0.35">
      <c r="A30" s="164">
        <f>AB4</f>
        <v>0</v>
      </c>
      <c r="B30" s="148"/>
      <c r="C30" s="131" t="s">
        <v>4</v>
      </c>
      <c r="D30" s="171"/>
      <c r="E30" s="172"/>
      <c r="F30" s="173"/>
      <c r="G30" s="174"/>
      <c r="H30" s="171"/>
      <c r="I30" s="175"/>
      <c r="J30" s="173"/>
      <c r="K30" s="174"/>
      <c r="L30" s="195"/>
      <c r="M30" s="199"/>
      <c r="N30" s="173"/>
      <c r="O30" s="174"/>
      <c r="P30" s="171"/>
      <c r="Q30" s="175"/>
      <c r="R30" s="173"/>
      <c r="S30" s="174"/>
      <c r="T30" s="171"/>
      <c r="U30" s="172"/>
      <c r="V30" s="173"/>
      <c r="W30" s="172"/>
      <c r="X30" s="173"/>
      <c r="Y30" s="172"/>
      <c r="Z30" s="173"/>
      <c r="AA30" s="172"/>
      <c r="AB30" s="176"/>
      <c r="AC30" s="172"/>
      <c r="AD30" s="135"/>
      <c r="AE30" s="134"/>
      <c r="AF30" s="133"/>
      <c r="AG30" s="134"/>
      <c r="AH30" s="129">
        <f t="shared" si="3"/>
        <v>0</v>
      </c>
      <c r="AI30" s="130">
        <f t="shared" si="4"/>
        <v>0</v>
      </c>
      <c r="AJ30" s="284">
        <f>SUM(AH30+AH31)</f>
        <v>0</v>
      </c>
      <c r="AK30" s="284">
        <f>SUM(AI30+AI31)</f>
        <v>1</v>
      </c>
      <c r="AL30" s="271">
        <f t="shared" si="46"/>
        <v>11</v>
      </c>
      <c r="AM30" s="275">
        <f>(COUNTA(D30:AG30)+COUNTA(D31:AG31))/2</f>
        <v>0.5</v>
      </c>
      <c r="AN30" s="55">
        <f t="shared" ref="AN30" si="50">AJ30/AM30</f>
        <v>0</v>
      </c>
      <c r="AO30" s="55">
        <f t="shared" ref="AO30" si="51">AK30/AM30</f>
        <v>2</v>
      </c>
      <c r="AP30" s="55"/>
      <c r="AQ30" s="37">
        <f t="shared" ref="AQ30" si="52">IF(AN30="","",RANK(AN30,$AN$6:$AN$35,0))</f>
        <v>11</v>
      </c>
      <c r="AR30" s="76"/>
    </row>
    <row r="31" spans="1:44" ht="30" hidden="1" customHeight="1" thickBot="1" x14ac:dyDescent="0.35">
      <c r="A31" s="104"/>
      <c r="B31" s="105"/>
      <c r="C31" s="102" t="s">
        <v>5</v>
      </c>
      <c r="D31" s="178"/>
      <c r="E31" s="166"/>
      <c r="F31" s="169"/>
      <c r="G31" s="181"/>
      <c r="H31" s="178"/>
      <c r="I31" s="166"/>
      <c r="J31" s="169"/>
      <c r="K31" s="181"/>
      <c r="L31" s="178"/>
      <c r="M31" s="200"/>
      <c r="N31" s="169"/>
      <c r="O31" s="181"/>
      <c r="P31" s="178"/>
      <c r="Q31" s="166"/>
      <c r="R31" s="169"/>
      <c r="S31" s="181"/>
      <c r="T31" s="178"/>
      <c r="U31" s="166"/>
      <c r="V31" s="169"/>
      <c r="W31" s="166">
        <v>1</v>
      </c>
      <c r="X31" s="169"/>
      <c r="Y31" s="166"/>
      <c r="Z31" s="169"/>
      <c r="AA31" s="166"/>
      <c r="AB31" s="184"/>
      <c r="AC31" s="166"/>
      <c r="AD31" s="110"/>
      <c r="AE31" s="61"/>
      <c r="AF31" s="62"/>
      <c r="AG31" s="61"/>
      <c r="AH31" s="136">
        <f t="shared" si="3"/>
        <v>0</v>
      </c>
      <c r="AI31" s="137">
        <f t="shared" si="4"/>
        <v>1</v>
      </c>
      <c r="AJ31" s="270"/>
      <c r="AK31" s="270"/>
      <c r="AL31" s="272"/>
      <c r="AM31" s="274"/>
      <c r="AN31" s="55"/>
      <c r="AO31" s="55"/>
      <c r="AP31" s="55"/>
      <c r="AQ31" s="37"/>
      <c r="AR31" s="76"/>
    </row>
    <row r="32" spans="1:44" ht="30" hidden="1" customHeight="1" thickBot="1" x14ac:dyDescent="0.35">
      <c r="A32" s="164">
        <f t="shared" ref="A32" si="53">AB6</f>
        <v>0</v>
      </c>
      <c r="B32" s="148"/>
      <c r="C32" s="131" t="s">
        <v>4</v>
      </c>
      <c r="D32" s="171"/>
      <c r="E32" s="172"/>
      <c r="F32" s="173"/>
      <c r="G32" s="174"/>
      <c r="H32" s="171"/>
      <c r="I32" s="175"/>
      <c r="J32" s="173"/>
      <c r="K32" s="174"/>
      <c r="L32" s="195"/>
      <c r="M32" s="199"/>
      <c r="N32" s="173"/>
      <c r="O32" s="174"/>
      <c r="P32" s="171"/>
      <c r="Q32" s="175"/>
      <c r="R32" s="173"/>
      <c r="S32" s="174"/>
      <c r="T32" s="171"/>
      <c r="U32" s="172"/>
      <c r="V32" s="173"/>
      <c r="W32" s="172"/>
      <c r="X32" s="173"/>
      <c r="Y32" s="172"/>
      <c r="Z32" s="173"/>
      <c r="AA32" s="172"/>
      <c r="AB32" s="176"/>
      <c r="AC32" s="172"/>
      <c r="AD32" s="135"/>
      <c r="AE32" s="134"/>
      <c r="AF32" s="133"/>
      <c r="AG32" s="134"/>
      <c r="AH32" s="129">
        <f t="shared" si="3"/>
        <v>0</v>
      </c>
      <c r="AI32" s="130">
        <f t="shared" si="4"/>
        <v>0</v>
      </c>
      <c r="AJ32" s="269">
        <v>0</v>
      </c>
      <c r="AK32" s="269">
        <v>0</v>
      </c>
      <c r="AL32" s="271">
        <f t="shared" si="46"/>
        <v>11</v>
      </c>
      <c r="AM32" s="273">
        <f>(COUNTA(D32:AG32)+COUNTA(D33:AG33))/2</f>
        <v>0.5</v>
      </c>
      <c r="AN32" s="55">
        <f t="shared" ref="AN32" si="54">AJ32/AM32</f>
        <v>0</v>
      </c>
      <c r="AO32" s="55">
        <f t="shared" ref="AO32:AO34" si="55">AK32/AM32</f>
        <v>0</v>
      </c>
      <c r="AP32" s="55"/>
      <c r="AQ32" s="37">
        <f t="shared" ref="AQ32" si="56">IF(AN32="","",RANK(AN32,$AN$6:$AN$35,0))</f>
        <v>11</v>
      </c>
      <c r="AR32" s="76"/>
    </row>
    <row r="33" spans="1:55" ht="30" hidden="1" customHeight="1" thickBot="1" x14ac:dyDescent="0.35">
      <c r="A33" s="104"/>
      <c r="B33" s="105"/>
      <c r="C33" s="102" t="s">
        <v>5</v>
      </c>
      <c r="D33" s="178"/>
      <c r="E33" s="166"/>
      <c r="F33" s="169"/>
      <c r="G33" s="181"/>
      <c r="H33" s="178"/>
      <c r="I33" s="166"/>
      <c r="J33" s="169"/>
      <c r="K33" s="181"/>
      <c r="L33" s="178"/>
      <c r="M33" s="200"/>
      <c r="N33" s="169"/>
      <c r="O33" s="181"/>
      <c r="P33" s="178"/>
      <c r="Q33" s="166"/>
      <c r="R33" s="169"/>
      <c r="S33" s="181"/>
      <c r="T33" s="178"/>
      <c r="U33" s="166"/>
      <c r="V33" s="169"/>
      <c r="W33" s="166">
        <v>1</v>
      </c>
      <c r="X33" s="169"/>
      <c r="Y33" s="166"/>
      <c r="Z33" s="169"/>
      <c r="AA33" s="166"/>
      <c r="AB33" s="184"/>
      <c r="AC33" s="166"/>
      <c r="AD33" s="110"/>
      <c r="AE33" s="61"/>
      <c r="AF33" s="62"/>
      <c r="AG33" s="61"/>
      <c r="AH33" s="136">
        <f t="shared" si="3"/>
        <v>0</v>
      </c>
      <c r="AI33" s="137">
        <f t="shared" si="4"/>
        <v>1</v>
      </c>
      <c r="AJ33" s="270"/>
      <c r="AK33" s="270"/>
      <c r="AL33" s="272"/>
      <c r="AM33" s="274"/>
      <c r="AN33" s="55"/>
      <c r="AO33" s="55"/>
      <c r="AP33" s="55"/>
      <c r="AQ33" s="37"/>
      <c r="AR33" s="76"/>
    </row>
    <row r="34" spans="1:55" ht="30" hidden="1" customHeight="1" thickBot="1" x14ac:dyDescent="0.35">
      <c r="A34" s="164">
        <f t="shared" ref="A34" si="57">AB8</f>
        <v>0</v>
      </c>
      <c r="B34" s="148"/>
      <c r="C34" s="131" t="s">
        <v>4</v>
      </c>
      <c r="D34" s="171"/>
      <c r="E34" s="172"/>
      <c r="F34" s="173"/>
      <c r="G34" s="174"/>
      <c r="H34" s="171"/>
      <c r="I34" s="175"/>
      <c r="J34" s="173"/>
      <c r="K34" s="174"/>
      <c r="L34" s="195"/>
      <c r="M34" s="199"/>
      <c r="N34" s="173"/>
      <c r="O34" s="174"/>
      <c r="P34" s="171"/>
      <c r="Q34" s="175"/>
      <c r="R34" s="173"/>
      <c r="S34" s="174"/>
      <c r="T34" s="171"/>
      <c r="U34" s="172"/>
      <c r="V34" s="173"/>
      <c r="W34" s="172"/>
      <c r="X34" s="173"/>
      <c r="Y34" s="172"/>
      <c r="Z34" s="173"/>
      <c r="AA34" s="172"/>
      <c r="AB34" s="176"/>
      <c r="AC34" s="172"/>
      <c r="AD34" s="135"/>
      <c r="AE34" s="134"/>
      <c r="AF34" s="133"/>
      <c r="AG34" s="134"/>
      <c r="AH34" s="129">
        <f t="shared" si="3"/>
        <v>0</v>
      </c>
      <c r="AI34" s="130">
        <f t="shared" si="4"/>
        <v>0</v>
      </c>
      <c r="AJ34" s="284">
        <f>SUM(AH34+AH35)</f>
        <v>0</v>
      </c>
      <c r="AK34" s="284">
        <f>SUM(AI34+AI35)</f>
        <v>1</v>
      </c>
      <c r="AL34" s="271">
        <f t="shared" si="46"/>
        <v>11</v>
      </c>
      <c r="AM34" s="275">
        <f>(COUNTA(D34:AG34)+COUNTA(D35:AG35))/2</f>
        <v>0.5</v>
      </c>
      <c r="AN34" s="55">
        <f t="shared" ref="AN34" si="58">AJ34/AM34</f>
        <v>0</v>
      </c>
      <c r="AO34" s="55">
        <f t="shared" si="55"/>
        <v>2</v>
      </c>
      <c r="AP34" s="55"/>
      <c r="AQ34" s="37">
        <f t="shared" ref="AQ34" si="59">IF(AN34="","",RANK(AN34,$AN$6:$AN$35,0))</f>
        <v>11</v>
      </c>
      <c r="AR34" s="76"/>
    </row>
    <row r="35" spans="1:55" ht="30" hidden="1" customHeight="1" thickBot="1" x14ac:dyDescent="0.35">
      <c r="A35" s="108"/>
      <c r="B35" s="107"/>
      <c r="C35" s="98" t="s">
        <v>5</v>
      </c>
      <c r="D35" s="63"/>
      <c r="E35" s="61"/>
      <c r="F35" s="62"/>
      <c r="G35" s="64"/>
      <c r="H35" s="63"/>
      <c r="I35" s="64"/>
      <c r="J35" s="63"/>
      <c r="K35" s="64"/>
      <c r="L35" s="63"/>
      <c r="M35" s="64"/>
      <c r="N35" s="63"/>
      <c r="O35" s="64"/>
      <c r="P35" s="63"/>
      <c r="Q35" s="64"/>
      <c r="R35" s="63"/>
      <c r="S35" s="64"/>
      <c r="T35" s="63"/>
      <c r="U35" s="61"/>
      <c r="V35" s="62"/>
      <c r="W35" s="61">
        <v>1</v>
      </c>
      <c r="X35" s="62"/>
      <c r="Y35" s="61"/>
      <c r="Z35" s="62"/>
      <c r="AA35" s="61"/>
      <c r="AB35" s="110"/>
      <c r="AC35" s="61"/>
      <c r="AD35" s="110"/>
      <c r="AE35" s="61"/>
      <c r="AF35" s="63"/>
      <c r="AG35" s="61"/>
      <c r="AH35" s="136">
        <f t="shared" si="3"/>
        <v>0</v>
      </c>
      <c r="AI35" s="137">
        <f t="shared" si="4"/>
        <v>1</v>
      </c>
      <c r="AJ35" s="270"/>
      <c r="AK35" s="270"/>
      <c r="AL35" s="272"/>
      <c r="AM35" s="274"/>
      <c r="AN35" s="55"/>
      <c r="AO35" s="55"/>
      <c r="AP35" s="55"/>
      <c r="AQ35" s="37"/>
      <c r="AR35" s="76"/>
    </row>
    <row r="36" spans="1:55" ht="30" customHeight="1" thickBot="1" x14ac:dyDescent="0.35">
      <c r="A36" s="119" t="s">
        <v>9</v>
      </c>
      <c r="B36" s="106"/>
      <c r="C36" s="40"/>
      <c r="D36" s="82">
        <f>AN6</f>
        <v>5</v>
      </c>
      <c r="E36" s="83">
        <f>AO6</f>
        <v>10</v>
      </c>
      <c r="F36" s="82">
        <f>AN8</f>
        <v>11.055555555555555</v>
      </c>
      <c r="G36" s="83">
        <f>AO8</f>
        <v>3.9444444444444446</v>
      </c>
      <c r="H36" s="82">
        <f>$AN10</f>
        <v>6.8125</v>
      </c>
      <c r="I36" s="83">
        <f>AO10</f>
        <v>8.1875</v>
      </c>
      <c r="J36" s="82">
        <f>$AN12</f>
        <v>8.3888888888888893</v>
      </c>
      <c r="K36" s="83">
        <f>AO12</f>
        <v>6.6111111111111107</v>
      </c>
      <c r="L36" s="82">
        <f>$AN14</f>
        <v>4.0555555555555554</v>
      </c>
      <c r="M36" s="83">
        <f>$AO14</f>
        <v>10.944444444444445</v>
      </c>
      <c r="N36" s="82">
        <f>$AN16</f>
        <v>12.722222222222221</v>
      </c>
      <c r="O36" s="83">
        <f>$AO16</f>
        <v>2.3333333333333335</v>
      </c>
      <c r="P36" s="153">
        <f>$AN18</f>
        <v>7.1</v>
      </c>
      <c r="Q36" s="154">
        <f>$AO18</f>
        <v>7.9</v>
      </c>
      <c r="R36" s="82">
        <f>$AN20</f>
        <v>5.25</v>
      </c>
      <c r="S36" s="83">
        <f>$AO20</f>
        <v>9.75</v>
      </c>
      <c r="T36" s="82">
        <f>$AN22</f>
        <v>8.1666666666666661</v>
      </c>
      <c r="U36" s="83">
        <f>$AO22</f>
        <v>6.833333333333333</v>
      </c>
      <c r="V36" s="82">
        <f>$AN24</f>
        <v>5.5</v>
      </c>
      <c r="W36" s="83">
        <f>$AO24</f>
        <v>9.5</v>
      </c>
      <c r="X36" s="82">
        <f>AN26</f>
        <v>0</v>
      </c>
      <c r="Y36" s="83">
        <f>AO26</f>
        <v>2</v>
      </c>
      <c r="Z36" s="82">
        <f>AN28</f>
        <v>0</v>
      </c>
      <c r="AA36" s="83">
        <f>AO28</f>
        <v>2</v>
      </c>
      <c r="AB36" s="82">
        <f>AN30</f>
        <v>0</v>
      </c>
      <c r="AC36" s="83">
        <f>AO30</f>
        <v>2</v>
      </c>
      <c r="AD36" s="82">
        <f>AN32</f>
        <v>0</v>
      </c>
      <c r="AE36" s="83">
        <f>AO32</f>
        <v>0</v>
      </c>
      <c r="AF36" s="82">
        <f>AN34</f>
        <v>0</v>
      </c>
      <c r="AG36" s="83">
        <f>AO34</f>
        <v>2</v>
      </c>
      <c r="AH36" s="16"/>
      <c r="AI36" s="60"/>
      <c r="AK36" s="18"/>
      <c r="AL36" s="66"/>
      <c r="AM36" s="81"/>
      <c r="AN36" s="22"/>
      <c r="AO36" s="22"/>
      <c r="AP36" s="22"/>
      <c r="AR36" s="77"/>
    </row>
    <row r="37" spans="1:55" ht="27" customHeight="1" thickBot="1" x14ac:dyDescent="0.35">
      <c r="A37" s="119" t="s">
        <v>3</v>
      </c>
      <c r="B37" s="99"/>
      <c r="C37" s="40"/>
      <c r="D37" s="282">
        <f>$AQ6</f>
        <v>9</v>
      </c>
      <c r="E37" s="287"/>
      <c r="F37" s="282">
        <f>$AQ8</f>
        <v>2</v>
      </c>
      <c r="G37" s="283"/>
      <c r="H37" s="282">
        <f>$AQ10</f>
        <v>6</v>
      </c>
      <c r="I37" s="283"/>
      <c r="J37" s="282">
        <f>$AQ12</f>
        <v>3</v>
      </c>
      <c r="K37" s="283"/>
      <c r="L37" s="282">
        <f>AQ14</f>
        <v>10</v>
      </c>
      <c r="M37" s="283"/>
      <c r="N37" s="282">
        <f>AQ16</f>
        <v>1</v>
      </c>
      <c r="O37" s="283"/>
      <c r="P37" s="280">
        <f>AQ18</f>
        <v>5</v>
      </c>
      <c r="Q37" s="281"/>
      <c r="R37" s="282">
        <f>AQ20</f>
        <v>8</v>
      </c>
      <c r="S37" s="283"/>
      <c r="T37" s="282">
        <f>AQ22</f>
        <v>4</v>
      </c>
      <c r="U37" s="283"/>
      <c r="V37" s="282">
        <f>AQ24</f>
        <v>7</v>
      </c>
      <c r="W37" s="283"/>
      <c r="X37" s="285">
        <f>AQ26</f>
        <v>11</v>
      </c>
      <c r="Y37" s="286"/>
      <c r="Z37" s="285">
        <f>AQ28</f>
        <v>11</v>
      </c>
      <c r="AA37" s="286"/>
      <c r="AB37" s="285">
        <f>AQ30</f>
        <v>11</v>
      </c>
      <c r="AC37" s="286"/>
      <c r="AD37" s="285">
        <f>AQ32</f>
        <v>11</v>
      </c>
      <c r="AE37" s="286"/>
      <c r="AF37" s="285">
        <f>AQ34</f>
        <v>11</v>
      </c>
      <c r="AG37" s="286"/>
      <c r="AH37" s="17"/>
      <c r="AI37" s="17"/>
      <c r="AJ37" s="18"/>
      <c r="AK37" s="18"/>
      <c r="AL37" s="67"/>
      <c r="AM37" s="65"/>
      <c r="AN37" s="22"/>
      <c r="AO37" s="22"/>
      <c r="AP37" s="22"/>
      <c r="AR37" s="77"/>
    </row>
    <row r="38" spans="1:55" ht="12.75" customHeight="1" x14ac:dyDescent="0.3">
      <c r="A38" s="40"/>
      <c r="B38" s="40"/>
      <c r="C38" s="40"/>
      <c r="D38" s="85"/>
      <c r="E38" s="86"/>
      <c r="F38" s="87"/>
      <c r="G38" s="87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17"/>
      <c r="AI38" s="17"/>
      <c r="AJ38" s="18"/>
      <c r="AK38" s="18"/>
      <c r="AL38" s="67"/>
      <c r="AM38" s="118"/>
      <c r="AN38" s="22"/>
      <c r="AO38" s="22"/>
      <c r="AP38" s="22"/>
      <c r="AR38" s="77"/>
    </row>
    <row r="39" spans="1:55" ht="1.5" customHeight="1" x14ac:dyDescent="0.3">
      <c r="F39" s="88"/>
      <c r="G39" s="84"/>
      <c r="H39" s="88"/>
      <c r="I39" s="84"/>
      <c r="J39" s="88"/>
      <c r="K39" s="84"/>
      <c r="L39" s="88"/>
      <c r="M39" s="84"/>
      <c r="N39" s="88"/>
      <c r="O39" s="84"/>
      <c r="P39" s="88"/>
      <c r="Q39" s="84"/>
      <c r="R39" s="88"/>
      <c r="S39" s="84"/>
      <c r="T39" s="88"/>
      <c r="U39" s="84"/>
      <c r="V39" s="88"/>
      <c r="W39" s="84"/>
      <c r="X39" s="113"/>
      <c r="Y39" s="113"/>
      <c r="Z39" s="84"/>
      <c r="AA39" s="84"/>
      <c r="AB39" s="84"/>
      <c r="AC39" s="84"/>
      <c r="AD39" s="84"/>
      <c r="AE39" s="84"/>
      <c r="AF39" s="84"/>
      <c r="AG39" s="84"/>
      <c r="AH39" s="116"/>
      <c r="AI39" s="116"/>
      <c r="AJ39" s="18"/>
      <c r="AK39" s="18"/>
      <c r="AL39" s="117"/>
      <c r="AM39" s="22"/>
      <c r="AN39" s="22"/>
      <c r="AO39" s="22"/>
      <c r="AP39" s="22"/>
    </row>
    <row r="40" spans="1:55" ht="24" customHeight="1" x14ac:dyDescent="0.35">
      <c r="A40" s="120" t="s">
        <v>7</v>
      </c>
      <c r="B40" s="46"/>
      <c r="C40" s="47"/>
      <c r="D40" s="255" t="s">
        <v>46</v>
      </c>
      <c r="E40" s="235"/>
      <c r="F40" s="236"/>
      <c r="G40" s="237"/>
      <c r="H40" s="238"/>
      <c r="I40" s="255" t="s">
        <v>54</v>
      </c>
      <c r="J40" s="215"/>
      <c r="K40" s="235"/>
      <c r="L40" s="215"/>
      <c r="M40" s="238"/>
      <c r="N40" s="255" t="s">
        <v>55</v>
      </c>
      <c r="O40" s="239"/>
      <c r="P40" s="216"/>
      <c r="Q40" s="240"/>
      <c r="R40" s="236"/>
      <c r="S40" s="255" t="s">
        <v>56</v>
      </c>
      <c r="T40" s="215"/>
      <c r="U40" s="215"/>
      <c r="V40" s="243">
        <v>9</v>
      </c>
      <c r="W40" s="243">
        <v>10</v>
      </c>
      <c r="X40" s="241"/>
      <c r="Y40" s="241"/>
      <c r="Z40" s="241"/>
      <c r="AA40" s="241"/>
      <c r="AB40" s="241"/>
      <c r="AC40" s="241"/>
      <c r="AD40" s="223"/>
      <c r="AE40" s="242"/>
      <c r="AF40" s="242"/>
      <c r="AG40" s="211">
        <v>9</v>
      </c>
      <c r="AH40" s="211">
        <v>11</v>
      </c>
      <c r="AI40" s="211">
        <v>12</v>
      </c>
      <c r="AJ40" s="211">
        <v>13</v>
      </c>
      <c r="AK40" s="212">
        <v>14</v>
      </c>
      <c r="AL40" s="212">
        <v>15</v>
      </c>
      <c r="AM40" s="212">
        <v>16</v>
      </c>
      <c r="AN40" s="212"/>
      <c r="AO40" s="212"/>
      <c r="AP40" s="212">
        <v>17</v>
      </c>
      <c r="AQ40" s="253"/>
      <c r="AR40" s="254"/>
      <c r="AS40" s="214"/>
    </row>
    <row r="41" spans="1:55" ht="21.75" customHeight="1" x14ac:dyDescent="0.3">
      <c r="A41" s="121" t="s">
        <v>8</v>
      </c>
      <c r="D41" s="219" t="s">
        <v>42</v>
      </c>
      <c r="E41" s="215"/>
      <c r="F41" s="215">
        <v>141</v>
      </c>
      <c r="G41" s="215">
        <v>140</v>
      </c>
      <c r="H41" s="220"/>
      <c r="I41" s="205" t="s">
        <v>29</v>
      </c>
      <c r="J41" s="207"/>
      <c r="K41" s="207" t="s">
        <v>41</v>
      </c>
      <c r="L41" s="217"/>
      <c r="M41" s="218">
        <v>2</v>
      </c>
      <c r="N41" s="227" t="s">
        <v>31</v>
      </c>
      <c r="O41" s="215" t="s">
        <v>32</v>
      </c>
      <c r="P41" s="216"/>
      <c r="Q41" s="228"/>
      <c r="R41" s="213">
        <v>1</v>
      </c>
      <c r="S41" s="229" t="s">
        <v>42</v>
      </c>
      <c r="T41" s="213"/>
      <c r="U41" s="213"/>
      <c r="V41" s="243"/>
      <c r="W41" s="243"/>
      <c r="X41" s="243"/>
      <c r="Y41" s="243"/>
      <c r="Z41" s="243"/>
      <c r="AA41" s="243"/>
      <c r="AB41" s="243"/>
      <c r="AC41" s="243"/>
      <c r="AD41" s="244"/>
      <c r="AE41" s="244"/>
      <c r="AF41" s="245"/>
      <c r="AG41" s="245"/>
      <c r="AH41" s="211"/>
      <c r="AI41" s="257">
        <v>1</v>
      </c>
      <c r="AJ41" s="212">
        <v>1</v>
      </c>
      <c r="AK41" s="212">
        <v>2</v>
      </c>
      <c r="AL41" s="212">
        <v>5</v>
      </c>
      <c r="AM41" s="212">
        <v>7</v>
      </c>
      <c r="AN41" s="212">
        <v>2</v>
      </c>
      <c r="AO41" s="212">
        <v>5</v>
      </c>
      <c r="AP41" s="212">
        <v>2</v>
      </c>
      <c r="AQ41" s="227">
        <v>6</v>
      </c>
      <c r="AR41" s="232"/>
      <c r="AS41" s="222"/>
    </row>
    <row r="42" spans="1:55" ht="20.25" customHeight="1" x14ac:dyDescent="0.3">
      <c r="A42" s="122" t="s">
        <v>10</v>
      </c>
      <c r="B42" s="68"/>
      <c r="D42" s="221" t="s">
        <v>28</v>
      </c>
      <c r="E42" s="215"/>
      <c r="F42" s="215">
        <v>160</v>
      </c>
      <c r="G42" s="215">
        <v>136</v>
      </c>
      <c r="H42" s="220">
        <v>128</v>
      </c>
      <c r="I42" s="219" t="s">
        <v>51</v>
      </c>
      <c r="J42" s="215"/>
      <c r="K42" s="215"/>
      <c r="L42" s="215"/>
      <c r="M42" s="238">
        <v>1</v>
      </c>
      <c r="N42" s="229" t="s">
        <v>35</v>
      </c>
      <c r="O42" s="207" t="s">
        <v>33</v>
      </c>
      <c r="P42" s="213"/>
      <c r="Q42" s="230"/>
      <c r="R42" s="216">
        <v>3</v>
      </c>
      <c r="S42" s="229" t="s">
        <v>30</v>
      </c>
      <c r="T42" s="213"/>
      <c r="U42" s="213"/>
      <c r="V42" s="224"/>
      <c r="W42" s="224"/>
      <c r="X42" s="224"/>
      <c r="Y42" s="224"/>
      <c r="Z42" s="224"/>
      <c r="AA42" s="224"/>
      <c r="AB42" s="224"/>
      <c r="AC42" s="224"/>
      <c r="AD42" s="225"/>
      <c r="AE42" s="244"/>
      <c r="AF42" s="211"/>
      <c r="AG42" s="211"/>
      <c r="AH42" s="211"/>
      <c r="AI42" s="211"/>
      <c r="AJ42" s="212">
        <v>1</v>
      </c>
      <c r="AK42" s="212"/>
      <c r="AL42" s="212">
        <v>1</v>
      </c>
      <c r="AM42" s="212"/>
      <c r="AN42" s="212"/>
      <c r="AO42" s="212">
        <v>1</v>
      </c>
      <c r="AP42" s="212"/>
      <c r="AQ42" s="227"/>
      <c r="AR42" s="232"/>
      <c r="AS42" s="222"/>
      <c r="AZ42" s="214"/>
      <c r="BA42" s="214"/>
      <c r="BB42" s="214"/>
      <c r="BC42" s="214"/>
    </row>
    <row r="43" spans="1:55" ht="20.25" customHeight="1" x14ac:dyDescent="0.2">
      <c r="A43" s="96"/>
      <c r="B43" s="96"/>
      <c r="C43" s="95"/>
      <c r="D43" s="219"/>
      <c r="E43" s="215"/>
      <c r="F43" s="215">
        <v>122</v>
      </c>
      <c r="G43" s="215">
        <v>124</v>
      </c>
      <c r="H43" s="220">
        <v>160</v>
      </c>
      <c r="I43" s="219" t="s">
        <v>52</v>
      </c>
      <c r="J43" s="215"/>
      <c r="K43" s="215"/>
      <c r="L43" s="215"/>
      <c r="M43" s="238">
        <v>1</v>
      </c>
      <c r="N43" s="229" t="s">
        <v>36</v>
      </c>
      <c r="O43" s="207" t="s">
        <v>37</v>
      </c>
      <c r="P43" s="213"/>
      <c r="Q43" s="230"/>
      <c r="R43" s="216">
        <v>2</v>
      </c>
      <c r="S43" s="229" t="s">
        <v>29</v>
      </c>
      <c r="T43" s="213"/>
      <c r="U43" s="213"/>
      <c r="V43" s="224"/>
      <c r="W43" s="224"/>
      <c r="X43" s="224"/>
      <c r="Y43" s="224"/>
      <c r="Z43" s="224"/>
      <c r="AA43" s="224"/>
      <c r="AB43" s="224"/>
      <c r="AC43" s="224"/>
      <c r="AD43" s="226"/>
      <c r="AE43" s="226"/>
      <c r="AF43" s="211"/>
      <c r="AG43" s="211"/>
      <c r="AH43" s="211"/>
      <c r="AI43" s="211"/>
      <c r="AJ43" s="212"/>
      <c r="AK43" s="212"/>
      <c r="AL43" s="212"/>
      <c r="AM43" s="212">
        <v>5</v>
      </c>
      <c r="AN43" s="212"/>
      <c r="AO43" s="212"/>
      <c r="AP43" s="212">
        <v>3</v>
      </c>
      <c r="AQ43" s="227">
        <v>4</v>
      </c>
      <c r="AR43" s="232"/>
      <c r="AS43" s="222"/>
      <c r="AX43" s="114"/>
      <c r="AY43" s="115"/>
      <c r="AZ43" s="115"/>
      <c r="BA43" s="202"/>
      <c r="BB43" s="115"/>
      <c r="BC43" s="214"/>
    </row>
    <row r="44" spans="1:55" ht="20.25" customHeight="1" x14ac:dyDescent="0.25">
      <c r="A44" s="124"/>
      <c r="B44" s="96"/>
      <c r="C44" s="95"/>
      <c r="D44" s="219" t="s">
        <v>50</v>
      </c>
      <c r="E44" s="215"/>
      <c r="F44" s="215">
        <v>126</v>
      </c>
      <c r="G44" s="215"/>
      <c r="H44" s="220"/>
      <c r="I44" s="219" t="s">
        <v>28</v>
      </c>
      <c r="J44" s="215"/>
      <c r="K44" s="215"/>
      <c r="L44" s="215"/>
      <c r="M44" s="264">
        <v>1</v>
      </c>
      <c r="N44" s="229" t="s">
        <v>38</v>
      </c>
      <c r="O44" s="207" t="s">
        <v>39</v>
      </c>
      <c r="P44" s="213"/>
      <c r="Q44" s="230"/>
      <c r="R44" s="216">
        <v>1</v>
      </c>
      <c r="S44" s="229" t="s">
        <v>28</v>
      </c>
      <c r="T44" s="213"/>
      <c r="U44" s="213"/>
      <c r="V44" s="224"/>
      <c r="W44" s="224"/>
      <c r="X44" s="224"/>
      <c r="Y44" s="224"/>
      <c r="Z44" s="224"/>
      <c r="AA44" s="224"/>
      <c r="AB44" s="224"/>
      <c r="AC44" s="224"/>
      <c r="AD44" s="226"/>
      <c r="AE44" s="226"/>
      <c r="AF44" s="211"/>
      <c r="AG44" s="211"/>
      <c r="AH44" s="211"/>
      <c r="AI44" s="258">
        <v>1</v>
      </c>
      <c r="AJ44" s="212"/>
      <c r="AK44" s="212">
        <v>2</v>
      </c>
      <c r="AL44" s="212">
        <v>4</v>
      </c>
      <c r="AM44" s="212">
        <v>7</v>
      </c>
      <c r="AN44" s="212">
        <v>2</v>
      </c>
      <c r="AO44" s="212"/>
      <c r="AP44" s="212">
        <v>7</v>
      </c>
      <c r="AQ44" s="227">
        <v>5</v>
      </c>
      <c r="AR44" s="232"/>
      <c r="AS44" s="222"/>
      <c r="AX44" s="115"/>
      <c r="AY44" s="115"/>
      <c r="AZ44" s="115"/>
      <c r="BA44" s="115"/>
      <c r="BB44" s="115"/>
      <c r="BC44" s="214"/>
    </row>
    <row r="45" spans="1:55" ht="20.25" customHeight="1" x14ac:dyDescent="0.25">
      <c r="A45" s="125" t="s">
        <v>11</v>
      </c>
      <c r="B45" s="96"/>
      <c r="C45" s="95"/>
      <c r="D45" s="219" t="s">
        <v>53</v>
      </c>
      <c r="E45" s="215"/>
      <c r="F45" s="215"/>
      <c r="G45" s="215"/>
      <c r="H45" s="220">
        <v>130</v>
      </c>
      <c r="I45" s="209"/>
      <c r="J45" s="142"/>
      <c r="K45" s="208"/>
      <c r="L45" s="142"/>
      <c r="M45" s="231"/>
      <c r="N45" s="229" t="s">
        <v>42</v>
      </c>
      <c r="O45" s="207" t="s">
        <v>34</v>
      </c>
      <c r="P45" s="213"/>
      <c r="Q45" s="230"/>
      <c r="R45" s="256">
        <v>14</v>
      </c>
      <c r="S45" s="229" t="s">
        <v>27</v>
      </c>
      <c r="T45" s="213"/>
      <c r="U45" s="213"/>
      <c r="V45" s="224"/>
      <c r="W45" s="224"/>
      <c r="X45" s="224"/>
      <c r="Y45" s="224"/>
      <c r="Z45" s="224"/>
      <c r="AA45" s="224"/>
      <c r="AB45" s="224"/>
      <c r="AC45" s="224"/>
      <c r="AD45" s="226"/>
      <c r="AE45" s="226"/>
      <c r="AF45" s="211"/>
      <c r="AG45" s="211"/>
      <c r="AH45" s="211"/>
      <c r="AI45" s="211"/>
      <c r="AJ45" s="212">
        <v>2</v>
      </c>
      <c r="AK45" s="212"/>
      <c r="AL45" s="212"/>
      <c r="AM45" s="212">
        <v>2</v>
      </c>
      <c r="AN45" s="212"/>
      <c r="AO45" s="212"/>
      <c r="AP45" s="212">
        <v>1</v>
      </c>
      <c r="AQ45" s="227">
        <v>1</v>
      </c>
      <c r="AR45" s="232"/>
      <c r="AS45" s="222"/>
      <c r="AX45" s="114"/>
      <c r="AY45" s="115"/>
      <c r="AZ45" s="115"/>
      <c r="BA45" s="115"/>
      <c r="BB45" s="165"/>
      <c r="BC45" s="214"/>
    </row>
    <row r="46" spans="1:55" ht="20.25" customHeight="1" x14ac:dyDescent="0.2">
      <c r="A46" s="123" t="s">
        <v>12</v>
      </c>
      <c r="B46" s="96"/>
      <c r="C46" s="95"/>
      <c r="D46" s="219" t="s">
        <v>30</v>
      </c>
      <c r="E46" s="215"/>
      <c r="F46" s="215">
        <v>142</v>
      </c>
      <c r="G46" s="215"/>
      <c r="H46" s="220"/>
      <c r="I46" s="114"/>
      <c r="J46" s="115"/>
      <c r="K46" s="115"/>
      <c r="L46" s="114"/>
      <c r="M46" s="203"/>
      <c r="N46" s="229" t="s">
        <v>29</v>
      </c>
      <c r="O46" s="207" t="s">
        <v>41</v>
      </c>
      <c r="P46" s="213"/>
      <c r="Q46" s="230"/>
      <c r="R46" s="216">
        <v>2</v>
      </c>
      <c r="S46" s="229" t="s">
        <v>43</v>
      </c>
      <c r="T46" s="213"/>
      <c r="U46" s="213"/>
      <c r="V46" s="224"/>
      <c r="W46" s="224"/>
      <c r="X46" s="224"/>
      <c r="Y46" s="224"/>
      <c r="Z46" s="224"/>
      <c r="AA46" s="224"/>
      <c r="AB46" s="224"/>
      <c r="AC46" s="224"/>
      <c r="AD46" s="226"/>
      <c r="AE46" s="226"/>
      <c r="AF46" s="211"/>
      <c r="AG46" s="211"/>
      <c r="AH46" s="211"/>
      <c r="AI46" s="211"/>
      <c r="AJ46" s="212"/>
      <c r="AK46" s="212"/>
      <c r="AL46" s="212">
        <v>1</v>
      </c>
      <c r="AM46" s="212">
        <v>1</v>
      </c>
      <c r="AN46" s="212"/>
      <c r="AO46" s="212">
        <v>1</v>
      </c>
      <c r="AP46" s="212"/>
      <c r="AQ46" s="227"/>
      <c r="AR46" s="232"/>
      <c r="AS46" s="222"/>
      <c r="AX46" s="115"/>
      <c r="AY46" s="114"/>
      <c r="AZ46" s="115"/>
      <c r="BA46" s="115"/>
      <c r="BB46" s="96"/>
      <c r="BC46" s="214"/>
    </row>
    <row r="47" spans="1:55" ht="20.25" customHeight="1" x14ac:dyDescent="0.2">
      <c r="A47" s="96"/>
      <c r="B47" s="96"/>
      <c r="C47" s="95"/>
      <c r="D47" s="155"/>
      <c r="E47" s="115"/>
      <c r="F47" s="114"/>
      <c r="G47" s="114"/>
      <c r="H47" s="201"/>
      <c r="I47" s="204"/>
      <c r="J47" s="115"/>
      <c r="K47" s="115"/>
      <c r="L47" s="114"/>
      <c r="M47" s="203"/>
      <c r="N47" s="227" t="s">
        <v>27</v>
      </c>
      <c r="O47" s="207" t="s">
        <v>41</v>
      </c>
      <c r="P47" s="216"/>
      <c r="Q47" s="230"/>
      <c r="R47" s="216">
        <v>5</v>
      </c>
      <c r="S47" s="229" t="s">
        <v>45</v>
      </c>
      <c r="T47" s="213"/>
      <c r="U47" s="213"/>
      <c r="V47" s="224"/>
      <c r="W47" s="224"/>
      <c r="X47" s="224"/>
      <c r="Y47" s="224"/>
      <c r="Z47" s="224"/>
      <c r="AA47" s="224"/>
      <c r="AB47" s="224"/>
      <c r="AC47" s="224"/>
      <c r="AD47" s="226"/>
      <c r="AE47" s="226"/>
      <c r="AF47" s="211"/>
      <c r="AG47" s="211"/>
      <c r="AH47" s="211"/>
      <c r="AI47" s="211"/>
      <c r="AJ47" s="212"/>
      <c r="AK47" s="212">
        <v>1</v>
      </c>
      <c r="AL47" s="212"/>
      <c r="AM47" s="212"/>
      <c r="AN47" s="212">
        <v>1</v>
      </c>
      <c r="AO47" s="212"/>
      <c r="AP47" s="212"/>
      <c r="AQ47" s="227"/>
      <c r="AR47" s="232"/>
      <c r="AS47" s="222"/>
      <c r="AX47" s="9"/>
      <c r="AY47" s="5"/>
      <c r="AZ47" s="210"/>
      <c r="BA47" s="88"/>
      <c r="BB47" s="84"/>
      <c r="BC47" s="214"/>
    </row>
    <row r="48" spans="1:55" ht="20.25" customHeight="1" x14ac:dyDescent="0.2">
      <c r="A48" s="96"/>
      <c r="B48" s="96"/>
      <c r="C48" s="95"/>
      <c r="D48" s="155"/>
      <c r="E48" s="115"/>
      <c r="F48" s="114"/>
      <c r="G48" s="114"/>
      <c r="H48" s="201"/>
      <c r="I48" s="209"/>
      <c r="J48" s="142"/>
      <c r="K48" s="208"/>
      <c r="L48" s="142"/>
      <c r="M48" s="231"/>
      <c r="N48" s="227" t="s">
        <v>28</v>
      </c>
      <c r="O48" s="207" t="s">
        <v>41</v>
      </c>
      <c r="P48" s="216"/>
      <c r="Q48" s="230"/>
      <c r="R48" s="216">
        <v>8</v>
      </c>
      <c r="S48" s="229" t="s">
        <v>35</v>
      </c>
      <c r="T48" s="213"/>
      <c r="U48" s="213"/>
      <c r="V48" s="224"/>
      <c r="W48" s="224"/>
      <c r="X48" s="224"/>
      <c r="Y48" s="224"/>
      <c r="Z48" s="224"/>
      <c r="AA48" s="224"/>
      <c r="AB48" s="224"/>
      <c r="AC48" s="224"/>
      <c r="AD48" s="226"/>
      <c r="AE48" s="226"/>
      <c r="AF48" s="211"/>
      <c r="AG48" s="211"/>
      <c r="AH48" s="211"/>
      <c r="AI48" s="211"/>
      <c r="AJ48" s="212"/>
      <c r="AK48" s="212"/>
      <c r="AL48" s="212"/>
      <c r="AM48" s="212"/>
      <c r="AN48" s="212"/>
      <c r="AO48" s="212"/>
      <c r="AP48" s="212">
        <v>1</v>
      </c>
      <c r="AQ48" s="227"/>
      <c r="AR48" s="232"/>
      <c r="AS48" s="222"/>
      <c r="AX48" s="114"/>
      <c r="AY48" s="115"/>
      <c r="AZ48" s="115"/>
      <c r="BA48" s="115"/>
      <c r="BB48" s="96"/>
      <c r="BC48" s="214"/>
    </row>
    <row r="49" spans="1:55" ht="20.25" customHeight="1" x14ac:dyDescent="0.25">
      <c r="A49" s="97"/>
      <c r="B49" s="97"/>
      <c r="C49" s="95"/>
      <c r="D49" s="155"/>
      <c r="E49" s="115"/>
      <c r="F49" s="115"/>
      <c r="G49" s="115"/>
      <c r="H49" s="201"/>
      <c r="I49" s="114"/>
      <c r="J49" s="115"/>
      <c r="K49" s="115"/>
      <c r="L49" s="114"/>
      <c r="M49" s="203"/>
      <c r="N49" s="227" t="s">
        <v>30</v>
      </c>
      <c r="O49" s="215" t="s">
        <v>40</v>
      </c>
      <c r="P49" s="216"/>
      <c r="Q49" s="230"/>
      <c r="R49" s="216">
        <v>5</v>
      </c>
      <c r="S49" s="205" t="s">
        <v>58</v>
      </c>
      <c r="T49" s="213"/>
      <c r="U49" s="213"/>
      <c r="V49" s="224"/>
      <c r="W49" s="224"/>
      <c r="X49" s="224"/>
      <c r="Y49" s="224"/>
      <c r="Z49" s="224"/>
      <c r="AA49" s="224"/>
      <c r="AB49" s="224"/>
      <c r="AC49" s="224"/>
      <c r="AD49" s="226"/>
      <c r="AE49" s="226"/>
      <c r="AF49" s="211"/>
      <c r="AG49" s="211"/>
      <c r="AH49" s="211"/>
      <c r="AI49" s="211"/>
      <c r="AJ49" s="211"/>
      <c r="AK49" s="212"/>
      <c r="AL49" s="212"/>
      <c r="AM49" s="212"/>
      <c r="AN49" s="212"/>
      <c r="AO49" s="212"/>
      <c r="AP49" s="212">
        <v>1</v>
      </c>
      <c r="AQ49" s="253"/>
      <c r="AR49" s="254"/>
      <c r="AS49" s="214"/>
      <c r="AX49" s="204"/>
      <c r="AY49" s="115"/>
      <c r="AZ49" s="115"/>
      <c r="BA49" s="115"/>
      <c r="BB49" s="96"/>
      <c r="BC49" s="214"/>
    </row>
    <row r="50" spans="1:55" ht="20.25" customHeight="1" x14ac:dyDescent="0.2">
      <c r="A50" s="95"/>
      <c r="B50" s="95"/>
      <c r="C50" s="95"/>
      <c r="D50" s="155"/>
      <c r="E50" s="115"/>
      <c r="F50" s="115"/>
      <c r="G50" s="115"/>
      <c r="H50" s="115"/>
      <c r="I50" s="155"/>
      <c r="J50" s="115"/>
      <c r="K50" s="115"/>
      <c r="L50" s="115"/>
      <c r="M50" s="115"/>
      <c r="N50" s="227" t="s">
        <v>43</v>
      </c>
      <c r="O50" s="207" t="s">
        <v>44</v>
      </c>
      <c r="P50" s="213"/>
      <c r="Q50" s="230"/>
      <c r="R50" s="216">
        <v>9</v>
      </c>
      <c r="S50" s="205" t="s">
        <v>59</v>
      </c>
      <c r="T50" s="213"/>
      <c r="U50" s="213"/>
      <c r="V50" s="224"/>
      <c r="W50" s="224"/>
      <c r="X50" s="224"/>
      <c r="Y50" s="224"/>
      <c r="Z50" s="224"/>
      <c r="AA50" s="224"/>
      <c r="AB50" s="224"/>
      <c r="AC50" s="224"/>
      <c r="AD50" s="226"/>
      <c r="AE50" s="226"/>
      <c r="AF50" s="211"/>
      <c r="AG50" s="211"/>
      <c r="AH50" s="211"/>
      <c r="AI50" s="211"/>
      <c r="AJ50" s="211"/>
      <c r="AK50" s="212"/>
      <c r="AL50" s="212"/>
      <c r="AM50" s="212">
        <v>1</v>
      </c>
      <c r="AN50" s="212"/>
      <c r="AO50" s="212"/>
      <c r="AP50" s="212"/>
      <c r="AQ50" s="253"/>
      <c r="AR50" s="254"/>
      <c r="AS50" s="214"/>
      <c r="AX50" s="9"/>
      <c r="AY50" s="5"/>
      <c r="AZ50" s="210"/>
      <c r="BA50" s="88"/>
      <c r="BB50" s="84"/>
      <c r="BC50" s="214"/>
    </row>
    <row r="51" spans="1:55" ht="22.5" hidden="1" customHeight="1" x14ac:dyDescent="0.2">
      <c r="D51" s="155"/>
      <c r="E51" s="115"/>
      <c r="F51" s="115"/>
      <c r="G51" s="115"/>
      <c r="H51" s="115"/>
      <c r="I51" s="155"/>
      <c r="J51" s="115"/>
      <c r="K51" s="115"/>
      <c r="L51" s="115"/>
      <c r="M51" s="115"/>
      <c r="N51" s="232" t="s">
        <v>45</v>
      </c>
      <c r="O51" s="209"/>
      <c r="P51" s="142"/>
      <c r="Q51" s="209"/>
      <c r="R51" s="165"/>
      <c r="S51" s="233"/>
      <c r="T51" s="165"/>
      <c r="U51" s="165"/>
      <c r="V51" s="243"/>
      <c r="W51" s="243"/>
      <c r="X51" s="243"/>
      <c r="Y51" s="243"/>
      <c r="Z51" s="243"/>
      <c r="AA51" s="243"/>
      <c r="AB51" s="243"/>
      <c r="AC51" s="243"/>
      <c r="AD51" s="225"/>
      <c r="AE51" s="225"/>
      <c r="AF51" s="246"/>
      <c r="AG51" s="246"/>
      <c r="AH51" s="226"/>
      <c r="AI51" s="247"/>
      <c r="AJ51" s="242"/>
      <c r="AK51" s="242"/>
      <c r="AL51" s="242"/>
      <c r="AM51" s="211"/>
      <c r="AN51" s="211"/>
      <c r="AO51" s="212"/>
      <c r="AP51" s="212"/>
      <c r="AQ51" s="253"/>
      <c r="AR51" s="254"/>
      <c r="AS51" s="214"/>
      <c r="AX51" s="114"/>
      <c r="AY51" s="115"/>
      <c r="AZ51" s="115"/>
      <c r="BA51" s="115"/>
      <c r="BB51" s="96"/>
      <c r="BC51" s="214"/>
    </row>
    <row r="52" spans="1:55" ht="20.25" customHeight="1" x14ac:dyDescent="0.25">
      <c r="D52" s="234"/>
      <c r="E52" s="228"/>
      <c r="F52" s="213"/>
      <c r="G52" s="228"/>
      <c r="H52" s="213"/>
      <c r="I52" s="205"/>
      <c r="J52" s="207"/>
      <c r="K52" s="207"/>
      <c r="L52" s="213"/>
      <c r="M52" s="206"/>
      <c r="N52" s="205" t="s">
        <v>45</v>
      </c>
      <c r="O52" s="207" t="s">
        <v>34</v>
      </c>
      <c r="P52" s="213"/>
      <c r="Q52" s="228"/>
      <c r="R52" s="165">
        <v>2</v>
      </c>
      <c r="S52" s="266" t="s">
        <v>53</v>
      </c>
      <c r="T52" s="216"/>
      <c r="U52" s="216"/>
      <c r="V52" s="243"/>
      <c r="W52" s="243"/>
      <c r="X52" s="243"/>
      <c r="Y52" s="243"/>
      <c r="Z52" s="243"/>
      <c r="AA52" s="243"/>
      <c r="AB52" s="243"/>
      <c r="AC52" s="243"/>
      <c r="AD52" s="244"/>
      <c r="AE52" s="244"/>
      <c r="AF52" s="245"/>
      <c r="AG52" s="245"/>
      <c r="AH52" s="211"/>
      <c r="AI52" s="242"/>
      <c r="AJ52" s="242"/>
      <c r="AK52" s="242"/>
      <c r="AL52" s="242"/>
      <c r="AM52" s="211"/>
      <c r="AN52" s="211"/>
      <c r="AO52" s="212"/>
      <c r="AP52" s="212">
        <v>1</v>
      </c>
      <c r="AQ52" s="253"/>
      <c r="AR52" s="254"/>
      <c r="AS52" s="214"/>
      <c r="AX52" s="114"/>
      <c r="AY52" s="115"/>
      <c r="AZ52" s="115"/>
      <c r="BA52" s="115"/>
      <c r="BB52" s="115"/>
      <c r="BC52" s="214"/>
    </row>
    <row r="53" spans="1:55" ht="20.25" customHeight="1" x14ac:dyDescent="0.25">
      <c r="D53" s="114"/>
      <c r="E53" s="209"/>
      <c r="F53" s="165"/>
      <c r="G53" s="248"/>
      <c r="H53" s="165"/>
      <c r="I53" s="249"/>
      <c r="J53" s="165"/>
      <c r="K53" s="210"/>
      <c r="L53" s="165"/>
      <c r="M53" s="114"/>
      <c r="N53" s="219" t="s">
        <v>47</v>
      </c>
      <c r="O53" s="216"/>
      <c r="P53" s="216"/>
      <c r="Q53" s="230"/>
      <c r="R53" s="238">
        <v>3</v>
      </c>
      <c r="S53" s="249"/>
      <c r="T53" s="165"/>
      <c r="U53" s="249"/>
      <c r="V53" s="165"/>
      <c r="W53" s="249"/>
      <c r="X53" s="165"/>
      <c r="Y53" s="165"/>
      <c r="Z53" s="249"/>
      <c r="AA53" s="249"/>
      <c r="AB53" s="249"/>
      <c r="AC53" s="249"/>
      <c r="AD53" s="209"/>
      <c r="AE53" s="209"/>
      <c r="AF53" s="209"/>
      <c r="AG53" s="209"/>
      <c r="AH53" s="250"/>
      <c r="AI53" s="250"/>
      <c r="AJ53" s="251"/>
      <c r="AK53" s="251"/>
      <c r="AL53" s="252"/>
      <c r="AM53" s="65"/>
      <c r="AN53" s="118"/>
      <c r="AO53" s="118"/>
      <c r="AP53" s="118"/>
      <c r="AQ53" s="65"/>
      <c r="AR53" s="252"/>
      <c r="AW53" s="214"/>
      <c r="AX53" s="69"/>
      <c r="AY53" s="69"/>
      <c r="AZ53" s="69"/>
      <c r="BA53" s="69"/>
      <c r="BB53" s="69"/>
      <c r="BC53" s="214"/>
    </row>
    <row r="54" spans="1:55" ht="20.25" customHeight="1" x14ac:dyDescent="0.3">
      <c r="K54" s="208"/>
      <c r="M54" s="114"/>
      <c r="N54" s="219" t="s">
        <v>48</v>
      </c>
      <c r="O54" s="290" t="s">
        <v>49</v>
      </c>
      <c r="P54" s="290"/>
      <c r="Q54" s="230"/>
      <c r="R54" s="238">
        <v>3</v>
      </c>
      <c r="AM54" s="21"/>
      <c r="AN54" s="22"/>
      <c r="AO54" s="22"/>
      <c r="AP54" s="22"/>
      <c r="AW54" s="214"/>
      <c r="AX54" s="115"/>
      <c r="AY54" s="115"/>
      <c r="AZ54" s="115"/>
      <c r="BA54" s="88"/>
      <c r="BB54" s="165"/>
      <c r="BC54" s="214"/>
    </row>
    <row r="55" spans="1:55" ht="20.25" customHeight="1" x14ac:dyDescent="0.3">
      <c r="I55" s="114"/>
      <c r="J55" s="142"/>
      <c r="K55" s="114"/>
      <c r="L55" s="114"/>
      <c r="N55" s="219" t="s">
        <v>50</v>
      </c>
      <c r="O55" s="235"/>
      <c r="P55" s="216"/>
      <c r="Q55" s="230"/>
      <c r="R55" s="238">
        <v>1</v>
      </c>
      <c r="AN55" s="23"/>
      <c r="AO55" s="23"/>
      <c r="AP55" s="23"/>
      <c r="AW55" s="214"/>
      <c r="AX55" s="210"/>
      <c r="AY55" s="88"/>
      <c r="AZ55" s="115"/>
      <c r="BA55" s="88"/>
      <c r="BB55" s="165"/>
      <c r="BC55" s="214"/>
    </row>
    <row r="56" spans="1:55" x14ac:dyDescent="0.3">
      <c r="I56" s="114"/>
      <c r="J56" s="142"/>
      <c r="K56" s="114"/>
      <c r="L56" s="114"/>
      <c r="N56" s="219" t="s">
        <v>57</v>
      </c>
      <c r="O56" s="259" t="s">
        <v>40</v>
      </c>
      <c r="P56" s="263"/>
      <c r="Q56" s="262"/>
      <c r="R56" s="238">
        <v>1</v>
      </c>
      <c r="AI56" s="116"/>
      <c r="AN56" s="23"/>
      <c r="AO56" s="23"/>
      <c r="AP56" s="23"/>
      <c r="AX56" s="208"/>
      <c r="AY56" s="5"/>
      <c r="AZ56" s="114"/>
      <c r="BA56" s="5"/>
      <c r="BB56" s="209"/>
    </row>
    <row r="57" spans="1:55" x14ac:dyDescent="0.3">
      <c r="I57" s="114"/>
      <c r="J57" s="142"/>
      <c r="K57" s="115"/>
      <c r="L57" s="115"/>
      <c r="N57" s="219" t="s">
        <v>58</v>
      </c>
      <c r="O57" s="262"/>
      <c r="P57" s="263"/>
      <c r="Q57" s="262"/>
      <c r="R57" s="238">
        <v>1</v>
      </c>
      <c r="AN57" s="23"/>
      <c r="AO57" s="23"/>
      <c r="AP57" s="23"/>
    </row>
    <row r="58" spans="1:55" x14ac:dyDescent="0.3">
      <c r="I58" s="114"/>
      <c r="J58" s="142"/>
      <c r="K58" s="115"/>
      <c r="L58" s="114"/>
      <c r="N58" s="265" t="s">
        <v>51</v>
      </c>
      <c r="O58" s="230"/>
      <c r="P58" s="216"/>
      <c r="Q58" s="230"/>
      <c r="R58" s="238">
        <v>1</v>
      </c>
      <c r="AN58" s="23"/>
      <c r="AO58" s="23"/>
      <c r="AP58" s="23"/>
    </row>
    <row r="59" spans="1:55" x14ac:dyDescent="0.3">
      <c r="I59" s="114"/>
      <c r="J59" s="115"/>
      <c r="K59" s="115"/>
      <c r="L59" s="115"/>
      <c r="AN59" s="23"/>
      <c r="AO59" s="23"/>
      <c r="AP59" s="23"/>
    </row>
    <row r="60" spans="1:55" x14ac:dyDescent="0.3">
      <c r="I60" s="114"/>
      <c r="J60" s="115"/>
      <c r="K60" s="115"/>
      <c r="L60" s="115"/>
      <c r="AN60" s="23"/>
      <c r="AO60" s="23"/>
      <c r="AP60" s="23"/>
    </row>
    <row r="61" spans="1:55" x14ac:dyDescent="0.3">
      <c r="I61" s="114"/>
      <c r="J61" s="115"/>
      <c r="K61" s="115"/>
      <c r="L61" s="115"/>
      <c r="AN61" s="23"/>
      <c r="AO61" s="23"/>
      <c r="AP61" s="23"/>
    </row>
    <row r="62" spans="1:55" x14ac:dyDescent="0.3">
      <c r="I62" s="114"/>
      <c r="J62" s="115"/>
      <c r="K62" s="115"/>
      <c r="L62" s="115"/>
      <c r="AN62" s="23"/>
      <c r="AO62" s="23"/>
      <c r="AP62" s="23"/>
    </row>
    <row r="63" spans="1:55" x14ac:dyDescent="0.3">
      <c r="H63" s="88"/>
      <c r="I63" s="115"/>
      <c r="J63" s="84"/>
      <c r="K63" s="115"/>
      <c r="L63" s="115"/>
      <c r="AN63" s="23"/>
      <c r="AO63" s="23"/>
      <c r="AP63" s="23"/>
    </row>
    <row r="64" spans="1:55" x14ac:dyDescent="0.3">
      <c r="H64" s="88"/>
      <c r="I64" s="115"/>
      <c r="J64" s="115"/>
      <c r="K64" s="115"/>
      <c r="L64" s="115"/>
      <c r="AN64" s="23"/>
      <c r="AO64" s="23"/>
      <c r="AP64" s="23"/>
    </row>
    <row r="65" spans="8:42" x14ac:dyDescent="0.3">
      <c r="H65" s="88"/>
      <c r="I65" s="69"/>
      <c r="J65" s="70"/>
      <c r="K65" s="69"/>
      <c r="L65" s="70"/>
      <c r="AN65" s="23"/>
      <c r="AO65" s="23"/>
      <c r="AP65" s="23"/>
    </row>
    <row r="66" spans="8:42" x14ac:dyDescent="0.3">
      <c r="H66" s="88"/>
      <c r="I66" s="115"/>
      <c r="J66" s="84"/>
      <c r="K66" s="115"/>
      <c r="L66" s="84"/>
      <c r="AN66" s="23"/>
      <c r="AO66" s="23"/>
      <c r="AP66" s="23"/>
    </row>
    <row r="67" spans="8:42" x14ac:dyDescent="0.3">
      <c r="H67" s="88"/>
      <c r="I67" s="84"/>
      <c r="J67" s="88"/>
      <c r="K67" s="84"/>
      <c r="L67" s="88"/>
      <c r="AN67" s="23"/>
      <c r="AO67" s="23"/>
      <c r="AP67" s="23"/>
    </row>
    <row r="68" spans="8:42" x14ac:dyDescent="0.3">
      <c r="AN68" s="23"/>
      <c r="AO68" s="23"/>
      <c r="AP68" s="23"/>
    </row>
    <row r="69" spans="8:42" x14ac:dyDescent="0.3">
      <c r="AN69" s="23"/>
      <c r="AO69" s="23"/>
      <c r="AP69" s="23"/>
    </row>
    <row r="70" spans="8:42" x14ac:dyDescent="0.3">
      <c r="AN70" s="23"/>
      <c r="AO70" s="23"/>
      <c r="AP70" s="23"/>
    </row>
    <row r="71" spans="8:42" x14ac:dyDescent="0.3">
      <c r="AN71" s="23"/>
      <c r="AO71" s="23"/>
      <c r="AP71" s="23"/>
    </row>
    <row r="72" spans="8:42" x14ac:dyDescent="0.3">
      <c r="AN72" s="23"/>
      <c r="AO72" s="23"/>
      <c r="AP72" s="23"/>
    </row>
    <row r="73" spans="8:42" x14ac:dyDescent="0.3">
      <c r="AN73" s="23"/>
      <c r="AO73" s="23"/>
      <c r="AP73" s="23"/>
    </row>
    <row r="74" spans="8:42" x14ac:dyDescent="0.3">
      <c r="AN74" s="23"/>
      <c r="AO74" s="23"/>
      <c r="AP74" s="23"/>
    </row>
    <row r="75" spans="8:42" x14ac:dyDescent="0.3">
      <c r="AN75" s="23"/>
      <c r="AO75" s="23"/>
      <c r="AP75" s="23"/>
    </row>
    <row r="76" spans="8:42" x14ac:dyDescent="0.3">
      <c r="AN76" s="23"/>
      <c r="AO76" s="23"/>
      <c r="AP76" s="23"/>
    </row>
    <row r="77" spans="8:42" x14ac:dyDescent="0.3">
      <c r="AN77" s="23"/>
      <c r="AO77" s="23"/>
      <c r="AP77" s="23"/>
    </row>
    <row r="78" spans="8:42" x14ac:dyDescent="0.3">
      <c r="AN78" s="23"/>
      <c r="AO78" s="23"/>
      <c r="AP78" s="23"/>
    </row>
    <row r="79" spans="8:42" x14ac:dyDescent="0.3">
      <c r="AN79" s="23"/>
      <c r="AO79" s="23"/>
      <c r="AP79" s="23"/>
    </row>
    <row r="80" spans="8:42" x14ac:dyDescent="0.3">
      <c r="AN80" s="23"/>
      <c r="AO80" s="23"/>
      <c r="AP80" s="23"/>
    </row>
    <row r="81" spans="40:42" x14ac:dyDescent="0.3">
      <c r="AN81" s="23"/>
      <c r="AO81" s="23"/>
      <c r="AP81" s="23"/>
    </row>
    <row r="82" spans="40:42" x14ac:dyDescent="0.3">
      <c r="AN82" s="23"/>
      <c r="AO82" s="23"/>
      <c r="AP82" s="23"/>
    </row>
    <row r="83" spans="40:42" x14ac:dyDescent="0.3">
      <c r="AN83" s="23"/>
      <c r="AO83" s="23"/>
      <c r="AP83" s="23"/>
    </row>
    <row r="84" spans="40:42" x14ac:dyDescent="0.3">
      <c r="AN84" s="23"/>
      <c r="AO84" s="23"/>
      <c r="AP84" s="23"/>
    </row>
    <row r="85" spans="40:42" x14ac:dyDescent="0.3">
      <c r="AN85" s="23"/>
      <c r="AO85" s="23"/>
      <c r="AP85" s="23"/>
    </row>
    <row r="86" spans="40:42" x14ac:dyDescent="0.3">
      <c r="AN86" s="23"/>
      <c r="AO86" s="23"/>
      <c r="AP86" s="23"/>
    </row>
    <row r="87" spans="40:42" x14ac:dyDescent="0.3">
      <c r="AN87" s="23"/>
      <c r="AO87" s="23"/>
      <c r="AP87" s="23"/>
    </row>
    <row r="88" spans="40:42" x14ac:dyDescent="0.3">
      <c r="AN88" s="23"/>
      <c r="AO88" s="23"/>
      <c r="AP88" s="23"/>
    </row>
    <row r="89" spans="40:42" x14ac:dyDescent="0.3">
      <c r="AN89" s="23"/>
      <c r="AO89" s="23"/>
      <c r="AP89" s="23"/>
    </row>
    <row r="90" spans="40:42" x14ac:dyDescent="0.3">
      <c r="AN90" s="23"/>
      <c r="AO90" s="23"/>
      <c r="AP90" s="23"/>
    </row>
    <row r="91" spans="40:42" x14ac:dyDescent="0.3">
      <c r="AN91" s="23"/>
      <c r="AO91" s="23"/>
      <c r="AP91" s="23"/>
    </row>
    <row r="92" spans="40:42" x14ac:dyDescent="0.3">
      <c r="AN92" s="23"/>
      <c r="AO92" s="23"/>
      <c r="AP92" s="23"/>
    </row>
    <row r="93" spans="40:42" x14ac:dyDescent="0.3">
      <c r="AN93" s="23"/>
      <c r="AO93" s="23"/>
      <c r="AP93" s="23"/>
    </row>
    <row r="94" spans="40:42" x14ac:dyDescent="0.3">
      <c r="AN94" s="23"/>
      <c r="AO94" s="23"/>
      <c r="AP94" s="23"/>
    </row>
    <row r="95" spans="40:42" x14ac:dyDescent="0.3">
      <c r="AN95" s="23"/>
      <c r="AO95" s="23"/>
      <c r="AP95" s="23"/>
    </row>
    <row r="96" spans="40:42" x14ac:dyDescent="0.3">
      <c r="AN96" s="23"/>
      <c r="AO96" s="23"/>
      <c r="AP96" s="23"/>
    </row>
    <row r="97" spans="40:42" x14ac:dyDescent="0.3">
      <c r="AN97" s="23"/>
      <c r="AO97" s="23"/>
      <c r="AP97" s="23"/>
    </row>
    <row r="98" spans="40:42" x14ac:dyDescent="0.3">
      <c r="AN98" s="23"/>
      <c r="AO98" s="23"/>
      <c r="AP98" s="23"/>
    </row>
    <row r="99" spans="40:42" x14ac:dyDescent="0.3">
      <c r="AN99" s="23"/>
      <c r="AO99" s="23"/>
      <c r="AP99" s="23"/>
    </row>
    <row r="100" spans="40:42" x14ac:dyDescent="0.3">
      <c r="AN100" s="23"/>
      <c r="AO100" s="23"/>
      <c r="AP100" s="23"/>
    </row>
    <row r="101" spans="40:42" x14ac:dyDescent="0.3">
      <c r="AN101" s="23"/>
      <c r="AO101" s="23"/>
      <c r="AP101" s="23"/>
    </row>
    <row r="102" spans="40:42" x14ac:dyDescent="0.3">
      <c r="AN102" s="23"/>
      <c r="AO102" s="23"/>
      <c r="AP102" s="23"/>
    </row>
    <row r="103" spans="40:42" x14ac:dyDescent="0.3">
      <c r="AN103" s="23"/>
      <c r="AO103" s="23"/>
      <c r="AP103" s="23"/>
    </row>
    <row r="104" spans="40:42" x14ac:dyDescent="0.3">
      <c r="AN104" s="23"/>
      <c r="AO104" s="23"/>
      <c r="AP104" s="23"/>
    </row>
    <row r="105" spans="40:42" x14ac:dyDescent="0.3">
      <c r="AN105" s="23"/>
      <c r="AO105" s="23"/>
      <c r="AP105" s="23"/>
    </row>
    <row r="106" spans="40:42" x14ac:dyDescent="0.3">
      <c r="AN106" s="23"/>
      <c r="AO106" s="23"/>
      <c r="AP106" s="23"/>
    </row>
    <row r="107" spans="40:42" x14ac:dyDescent="0.3">
      <c r="AN107" s="23"/>
      <c r="AO107" s="23"/>
      <c r="AP107" s="23"/>
    </row>
    <row r="108" spans="40:42" x14ac:dyDescent="0.3">
      <c r="AN108" s="23"/>
      <c r="AO108" s="23"/>
      <c r="AP108" s="23"/>
    </row>
    <row r="109" spans="40:42" x14ac:dyDescent="0.3">
      <c r="AN109" s="23"/>
      <c r="AO109" s="23"/>
      <c r="AP109" s="23"/>
    </row>
    <row r="110" spans="40:42" x14ac:dyDescent="0.3">
      <c r="AN110" s="23"/>
      <c r="AO110" s="23"/>
      <c r="AP110" s="23"/>
    </row>
    <row r="111" spans="40:42" x14ac:dyDescent="0.3">
      <c r="AN111" s="23"/>
      <c r="AO111" s="23"/>
      <c r="AP111" s="23"/>
    </row>
    <row r="112" spans="40:42" x14ac:dyDescent="0.3">
      <c r="AN112" s="23"/>
      <c r="AO112" s="23"/>
      <c r="AP112" s="23"/>
    </row>
    <row r="113" spans="40:42" x14ac:dyDescent="0.3">
      <c r="AN113" s="23"/>
      <c r="AO113" s="23"/>
      <c r="AP113" s="23"/>
    </row>
    <row r="114" spans="40:42" x14ac:dyDescent="0.3">
      <c r="AN114" s="23"/>
      <c r="AO114" s="23"/>
      <c r="AP114" s="23"/>
    </row>
    <row r="115" spans="40:42" x14ac:dyDescent="0.3">
      <c r="AN115" s="23"/>
      <c r="AO115" s="23"/>
      <c r="AP115" s="23"/>
    </row>
    <row r="116" spans="40:42" x14ac:dyDescent="0.3">
      <c r="AN116" s="23"/>
      <c r="AO116" s="23"/>
      <c r="AP116" s="23"/>
    </row>
    <row r="117" spans="40:42" x14ac:dyDescent="0.3">
      <c r="AN117" s="23"/>
      <c r="AO117" s="23"/>
      <c r="AP117" s="23"/>
    </row>
    <row r="118" spans="40:42" x14ac:dyDescent="0.3">
      <c r="AN118" s="23"/>
      <c r="AO118" s="23"/>
      <c r="AP118" s="23"/>
    </row>
    <row r="119" spans="40:42" x14ac:dyDescent="0.3">
      <c r="AN119" s="23"/>
      <c r="AO119" s="23"/>
      <c r="AP119" s="23"/>
    </row>
    <row r="120" spans="40:42" x14ac:dyDescent="0.3">
      <c r="AN120" s="23"/>
      <c r="AO120" s="23"/>
      <c r="AP120" s="23"/>
    </row>
    <row r="121" spans="40:42" x14ac:dyDescent="0.3">
      <c r="AN121" s="23"/>
      <c r="AO121" s="23"/>
      <c r="AP121" s="23"/>
    </row>
    <row r="122" spans="40:42" x14ac:dyDescent="0.3">
      <c r="AN122" s="23"/>
      <c r="AO122" s="23"/>
      <c r="AP122" s="23"/>
    </row>
    <row r="123" spans="40:42" x14ac:dyDescent="0.3">
      <c r="AN123" s="23"/>
      <c r="AO123" s="23"/>
      <c r="AP123" s="23"/>
    </row>
    <row r="124" spans="40:42" x14ac:dyDescent="0.3">
      <c r="AN124" s="23"/>
      <c r="AO124" s="23"/>
      <c r="AP124" s="23"/>
    </row>
    <row r="125" spans="40:42" x14ac:dyDescent="0.3">
      <c r="AN125" s="23"/>
      <c r="AO125" s="23"/>
      <c r="AP125" s="23"/>
    </row>
    <row r="126" spans="40:42" x14ac:dyDescent="0.3">
      <c r="AN126" s="23"/>
      <c r="AO126" s="23"/>
      <c r="AP126" s="23"/>
    </row>
    <row r="127" spans="40:42" x14ac:dyDescent="0.3">
      <c r="AN127" s="23"/>
      <c r="AO127" s="23"/>
      <c r="AP127" s="23"/>
    </row>
    <row r="128" spans="40:42" x14ac:dyDescent="0.3">
      <c r="AN128" s="23"/>
      <c r="AO128" s="23"/>
      <c r="AP128" s="23"/>
    </row>
    <row r="129" spans="40:42" x14ac:dyDescent="0.3">
      <c r="AN129" s="23"/>
      <c r="AO129" s="23"/>
      <c r="AP129" s="23"/>
    </row>
    <row r="130" spans="40:42" x14ac:dyDescent="0.3">
      <c r="AN130" s="23"/>
      <c r="AO130" s="23"/>
      <c r="AP130" s="23"/>
    </row>
    <row r="131" spans="40:42" x14ac:dyDescent="0.3">
      <c r="AN131" s="23"/>
      <c r="AO131" s="23"/>
      <c r="AP131" s="23"/>
    </row>
    <row r="132" spans="40:42" x14ac:dyDescent="0.3">
      <c r="AN132" s="23"/>
      <c r="AO132" s="23"/>
      <c r="AP132" s="23"/>
    </row>
    <row r="133" spans="40:42" x14ac:dyDescent="0.3">
      <c r="AN133" s="23"/>
      <c r="AO133" s="23"/>
      <c r="AP133" s="23"/>
    </row>
    <row r="134" spans="40:42" x14ac:dyDescent="0.3">
      <c r="AN134" s="23"/>
      <c r="AO134" s="23"/>
      <c r="AP134" s="23"/>
    </row>
    <row r="135" spans="40:42" x14ac:dyDescent="0.3">
      <c r="AN135" s="23"/>
      <c r="AO135" s="23"/>
      <c r="AP135" s="23"/>
    </row>
    <row r="136" spans="40:42" x14ac:dyDescent="0.3">
      <c r="AN136" s="23"/>
      <c r="AO136" s="23"/>
      <c r="AP136" s="23"/>
    </row>
    <row r="137" spans="40:42" x14ac:dyDescent="0.3">
      <c r="AN137" s="23"/>
      <c r="AO137" s="23"/>
      <c r="AP137" s="23"/>
    </row>
    <row r="138" spans="40:42" x14ac:dyDescent="0.3">
      <c r="AN138" s="23"/>
      <c r="AO138" s="23"/>
      <c r="AP138" s="23"/>
    </row>
    <row r="139" spans="40:42" x14ac:dyDescent="0.3">
      <c r="AN139" s="23"/>
      <c r="AO139" s="23"/>
      <c r="AP139" s="23"/>
    </row>
    <row r="140" spans="40:42" x14ac:dyDescent="0.3">
      <c r="AN140" s="23"/>
      <c r="AO140" s="23"/>
      <c r="AP140" s="23"/>
    </row>
    <row r="141" spans="40:42" x14ac:dyDescent="0.3">
      <c r="AN141" s="23"/>
      <c r="AO141" s="23"/>
      <c r="AP141" s="23"/>
    </row>
    <row r="142" spans="40:42" x14ac:dyDescent="0.3">
      <c r="AN142" s="23"/>
      <c r="AO142" s="23"/>
      <c r="AP142" s="23"/>
    </row>
    <row r="143" spans="40:42" x14ac:dyDescent="0.3">
      <c r="AN143" s="23"/>
      <c r="AO143" s="23"/>
      <c r="AP143" s="23"/>
    </row>
    <row r="144" spans="40:42" x14ac:dyDescent="0.3">
      <c r="AN144" s="23"/>
      <c r="AO144" s="23"/>
      <c r="AP144" s="23"/>
    </row>
    <row r="145" spans="40:42" x14ac:dyDescent="0.3">
      <c r="AN145" s="23"/>
      <c r="AO145" s="23"/>
      <c r="AP145" s="23"/>
    </row>
    <row r="146" spans="40:42" x14ac:dyDescent="0.3">
      <c r="AN146" s="23"/>
      <c r="AO146" s="23"/>
      <c r="AP146" s="23"/>
    </row>
    <row r="147" spans="40:42" x14ac:dyDescent="0.3">
      <c r="AN147" s="23"/>
      <c r="AO147" s="23"/>
      <c r="AP147" s="23"/>
    </row>
    <row r="148" spans="40:42" x14ac:dyDescent="0.3">
      <c r="AN148" s="23"/>
      <c r="AO148" s="23"/>
      <c r="AP148" s="23"/>
    </row>
    <row r="149" spans="40:42" x14ac:dyDescent="0.3">
      <c r="AN149" s="23"/>
      <c r="AO149" s="23"/>
      <c r="AP149" s="23"/>
    </row>
    <row r="150" spans="40:42" x14ac:dyDescent="0.3">
      <c r="AN150" s="23"/>
      <c r="AO150" s="23"/>
      <c r="AP150" s="23"/>
    </row>
    <row r="151" spans="40:42" x14ac:dyDescent="0.3">
      <c r="AN151" s="23"/>
      <c r="AO151" s="23"/>
      <c r="AP151" s="23"/>
    </row>
    <row r="152" spans="40:42" x14ac:dyDescent="0.3">
      <c r="AN152" s="23"/>
      <c r="AO152" s="23"/>
      <c r="AP152" s="23"/>
    </row>
    <row r="153" spans="40:42" x14ac:dyDescent="0.3">
      <c r="AN153" s="23"/>
      <c r="AO153" s="23"/>
      <c r="AP153" s="23"/>
    </row>
    <row r="154" spans="40:42" x14ac:dyDescent="0.3">
      <c r="AN154" s="23"/>
      <c r="AO154" s="23"/>
      <c r="AP154" s="23"/>
    </row>
    <row r="155" spans="40:42" x14ac:dyDescent="0.3">
      <c r="AN155" s="23"/>
      <c r="AO155" s="23"/>
      <c r="AP155" s="23"/>
    </row>
  </sheetData>
  <mergeCells count="76">
    <mergeCell ref="O54:P54"/>
    <mergeCell ref="AB37:AC37"/>
    <mergeCell ref="AJ30:AJ31"/>
    <mergeCell ref="AK30:AK31"/>
    <mergeCell ref="AL30:AL31"/>
    <mergeCell ref="N37:O37"/>
    <mergeCell ref="AD37:AE37"/>
    <mergeCell ref="AM34:AM35"/>
    <mergeCell ref="AJ28:AJ29"/>
    <mergeCell ref="AK28:AK29"/>
    <mergeCell ref="AL28:AL29"/>
    <mergeCell ref="AJ34:AJ35"/>
    <mergeCell ref="AK34:AK35"/>
    <mergeCell ref="AL34:AL35"/>
    <mergeCell ref="AK20:AK21"/>
    <mergeCell ref="AJ22:AJ23"/>
    <mergeCell ref="AK22:AK23"/>
    <mergeCell ref="AJ24:AJ25"/>
    <mergeCell ref="AK24:AK25"/>
    <mergeCell ref="AJ12:AJ13"/>
    <mergeCell ref="AK12:AK13"/>
    <mergeCell ref="AJ14:AJ15"/>
    <mergeCell ref="AK14:AK15"/>
    <mergeCell ref="AJ16:AJ17"/>
    <mergeCell ref="AK16:AK17"/>
    <mergeCell ref="AJ6:AJ7"/>
    <mergeCell ref="AJ8:AJ9"/>
    <mergeCell ref="AK6:AK7"/>
    <mergeCell ref="AK8:AK9"/>
    <mergeCell ref="AJ10:AJ11"/>
    <mergeCell ref="AK10:AK11"/>
    <mergeCell ref="AM6:AM7"/>
    <mergeCell ref="AM8:AM9"/>
    <mergeCell ref="AM10:AM11"/>
    <mergeCell ref="AM12:AM13"/>
    <mergeCell ref="AM14:AM15"/>
    <mergeCell ref="AM16:AM17"/>
    <mergeCell ref="AM18:AM19"/>
    <mergeCell ref="AM20:AM21"/>
    <mergeCell ref="AM22:AM23"/>
    <mergeCell ref="AM24:AM25"/>
    <mergeCell ref="D37:E37"/>
    <mergeCell ref="F37:G37"/>
    <mergeCell ref="H37:I37"/>
    <mergeCell ref="J37:K37"/>
    <mergeCell ref="L37:M37"/>
    <mergeCell ref="AL18:AL19"/>
    <mergeCell ref="AL22:AL23"/>
    <mergeCell ref="AL20:AL21"/>
    <mergeCell ref="AL24:AL25"/>
    <mergeCell ref="P37:Q37"/>
    <mergeCell ref="R37:S37"/>
    <mergeCell ref="T37:U37"/>
    <mergeCell ref="V37:W37"/>
    <mergeCell ref="AJ18:AJ19"/>
    <mergeCell ref="AK18:AK19"/>
    <mergeCell ref="AJ20:AJ21"/>
    <mergeCell ref="X37:Y37"/>
    <mergeCell ref="Z37:AA37"/>
    <mergeCell ref="AF37:AG37"/>
    <mergeCell ref="AJ26:AJ27"/>
    <mergeCell ref="AL26:AL27"/>
    <mergeCell ref="AL12:AL13"/>
    <mergeCell ref="AL14:AL15"/>
    <mergeCell ref="AL16:AL17"/>
    <mergeCell ref="AL6:AL7"/>
    <mergeCell ref="AL8:AL9"/>
    <mergeCell ref="AL10:AL11"/>
    <mergeCell ref="AK26:AK27"/>
    <mergeCell ref="AJ32:AJ33"/>
    <mergeCell ref="AK32:AK33"/>
    <mergeCell ref="AL32:AL33"/>
    <mergeCell ref="AM32:AM33"/>
    <mergeCell ref="AM30:AM31"/>
    <mergeCell ref="AM26:AM27"/>
    <mergeCell ref="AM28:AM29"/>
  </mergeCells>
  <phoneticPr fontId="0" type="noConversion"/>
  <pageMargins left="0.19685039370078741" right="0" top="0.15748031496062992" bottom="0.23622047244094491" header="0.15748031496062992" footer="0.27559055118110237"/>
  <pageSetup paperSize="9" scale="46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NEU</vt:lpstr>
      <vt:lpstr>'Tabelle NEU'!Druckbereich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Killtime</dc:creator>
  <cp:lastModifiedBy>dz</cp:lastModifiedBy>
  <cp:lastPrinted>2026-04-08T08:15:24Z</cp:lastPrinted>
  <dcterms:created xsi:type="dcterms:W3CDTF">2004-08-21T19:02:00Z</dcterms:created>
  <dcterms:modified xsi:type="dcterms:W3CDTF">2026-06-19T13:25:25Z</dcterms:modified>
</cp:coreProperties>
</file>